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twcgov-my.sharepoint.com/personal/crystal_tonche_twc_texas_gov/Documents/Desktop/"/>
    </mc:Choice>
  </mc:AlternateContent>
  <xr:revisionPtr revIDLastSave="8" documentId="8_{393C2BFC-9D23-4C04-A3F1-5A1B30FCD50F}" xr6:coauthVersionLast="47" xr6:coauthVersionMax="47" xr10:uidLastSave="{85ADA2EB-B5B1-4A9D-AE73-B7DE72CEC321}"/>
  <bookViews>
    <workbookView xWindow="-108" yWindow="-108" windowWidth="23256" windowHeight="12576" tabRatio="500" xr2:uid="{00000000-000D-0000-FFFF-FFFF00000000}"/>
  </bookViews>
  <sheets>
    <sheet name="Revenue Calculator" sheetId="1" r:id="rId1"/>
    <sheet name="Statewide FY23 Rates" sheetId="4" r:id="rId2"/>
    <sheet name="Workforce Regions" sheetId="5" state="hidden" r:id="rId3"/>
    <sheet name="Calculations" sheetId="3" state="hidden" r:id="rId4"/>
    <sheet name="2019-20 Licensed Center Rates" sheetId="2" state="hidden" r:id="rId5"/>
  </sheets>
  <definedNames>
    <definedName name="_xlnm._FilterDatabase" localSheetId="1" hidden="1">'Statewide FY23 Rates'!$A$4:$T$144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E5" i="2" s="1" a="1"/>
  <c r="E5" i="2" s="1"/>
  <c r="C12" i="3"/>
  <c r="C13" i="3"/>
  <c r="C14" i="3"/>
  <c r="C15" i="3"/>
  <c r="D12" i="3"/>
  <c r="D13" i="3"/>
  <c r="D14" i="3"/>
  <c r="D15" i="3"/>
  <c r="E12" i="3"/>
  <c r="E13" i="3"/>
  <c r="E14" i="3"/>
  <c r="E15" i="3"/>
  <c r="G1" i="3"/>
  <c r="B5" i="3"/>
  <c r="B6" i="3"/>
  <c r="B7" i="3"/>
  <c r="B8" i="3"/>
  <c r="F12" i="3"/>
  <c r="F13" i="3"/>
  <c r="F14" i="3"/>
  <c r="F15" i="3"/>
  <c r="C8" i="3"/>
  <c r="C7" i="3"/>
  <c r="C6" i="3"/>
  <c r="G12" i="3"/>
  <c r="G13" i="3"/>
  <c r="G14" i="3"/>
  <c r="G15" i="3"/>
  <c r="C5" i="3"/>
  <c r="C3" i="3"/>
  <c r="B15" i="3"/>
  <c r="B14" i="3"/>
  <c r="B13" i="3"/>
  <c r="B12" i="3"/>
  <c r="B1" i="3"/>
  <c r="G19" i="3" l="1"/>
  <c r="F20" i="3"/>
  <c r="F19" i="3"/>
  <c r="F21" i="3"/>
  <c r="F18" i="3"/>
  <c r="K6" i="2" a="1"/>
  <c r="K6" i="2" s="1"/>
  <c r="K8" i="2" a="1"/>
  <c r="K8" i="2" s="1"/>
  <c r="F6" i="2" a="1"/>
  <c r="F6" i="2" s="1"/>
  <c r="F8" i="2" a="1"/>
  <c r="F8" i="2" s="1"/>
  <c r="M6" i="2" a="1"/>
  <c r="M6" i="2" s="1"/>
  <c r="M8" i="2" a="1"/>
  <c r="M8" i="2" s="1"/>
  <c r="T5" i="2" a="1"/>
  <c r="T5" i="2" s="1"/>
  <c r="T8" i="2" a="1"/>
  <c r="T8" i="2" s="1"/>
  <c r="R7" i="2" a="1"/>
  <c r="R7" i="2" s="1"/>
  <c r="R5" i="2" a="1"/>
  <c r="R5" i="2" s="1"/>
  <c r="D8" i="2" a="1"/>
  <c r="D8" i="2" s="1"/>
  <c r="D6" i="2" a="1"/>
  <c r="D6" i="2" s="1"/>
  <c r="G18" i="3"/>
  <c r="P8" i="2" a="1"/>
  <c r="P8" i="2" s="1"/>
  <c r="P6" i="2" a="1"/>
  <c r="P6" i="2" s="1"/>
  <c r="B7" i="2" a="1"/>
  <c r="B7" i="2" s="1"/>
  <c r="B5" i="2" a="1"/>
  <c r="B5" i="2" s="1"/>
  <c r="C7" i="2" a="1"/>
  <c r="C7" i="2" s="1"/>
  <c r="C5" i="2" a="1"/>
  <c r="C5" i="2" s="1"/>
  <c r="Q8" i="2" a="1"/>
  <c r="Q8" i="2" s="1"/>
  <c r="Q6" i="2" a="1"/>
  <c r="Q6" i="2" s="1"/>
  <c r="S7" i="2" a="1"/>
  <c r="S7" i="2" s="1"/>
  <c r="S5" i="2" a="1"/>
  <c r="S5" i="2" s="1"/>
  <c r="E8" i="2" a="1"/>
  <c r="E8" i="2" s="1"/>
  <c r="E6" i="2" a="1"/>
  <c r="E6" i="2" s="1"/>
  <c r="K7" i="2" a="1"/>
  <c r="K7" i="2" s="1"/>
  <c r="K5" i="2" a="1"/>
  <c r="K5" i="2" s="1"/>
  <c r="I8" i="2" a="1"/>
  <c r="I8" i="2" s="1"/>
  <c r="I6" i="2" a="1"/>
  <c r="I6" i="2" s="1"/>
  <c r="J7" i="2" a="1"/>
  <c r="J7" i="2" s="1"/>
  <c r="J5" i="2" a="1"/>
  <c r="J5" i="2" s="1"/>
  <c r="G21" i="3"/>
  <c r="L7" i="2" a="1"/>
  <c r="L7" i="2" s="1"/>
  <c r="L5" i="2" a="1"/>
  <c r="L5" i="2" s="1"/>
  <c r="I7" i="2" a="1"/>
  <c r="I7" i="2" s="1"/>
  <c r="I5" i="2" a="1"/>
  <c r="I5" i="2" s="1"/>
  <c r="J8" i="2" a="1"/>
  <c r="J8" i="2" s="1"/>
  <c r="J6" i="2" a="1"/>
  <c r="J6" i="2" s="1"/>
  <c r="L8" i="2" a="1"/>
  <c r="L8" i="2" s="1"/>
  <c r="L6" i="2" a="1"/>
  <c r="L6" i="2" s="1"/>
  <c r="F5" i="2" a="1"/>
  <c r="F5" i="2" s="1"/>
  <c r="F7" i="2" a="1"/>
  <c r="F7" i="2" s="1"/>
  <c r="M5" i="2" a="1"/>
  <c r="M5" i="2" s="1"/>
  <c r="M7" i="2" a="1"/>
  <c r="M7" i="2" s="1"/>
  <c r="T6" i="2" a="1"/>
  <c r="T6" i="2" s="1"/>
  <c r="T7" i="2" a="1"/>
  <c r="T7" i="2" s="1"/>
  <c r="G20" i="3"/>
  <c r="R8" i="2" a="1"/>
  <c r="R8" i="2" s="1"/>
  <c r="R6" i="2" a="1"/>
  <c r="R6" i="2" s="1"/>
  <c r="D7" i="2" a="1"/>
  <c r="D7" i="2" s="1"/>
  <c r="D5" i="2" a="1"/>
  <c r="D5" i="2" s="1"/>
  <c r="P7" i="2" a="1"/>
  <c r="P7" i="2" s="1"/>
  <c r="P5" i="2" a="1"/>
  <c r="P5" i="2" s="1"/>
  <c r="B8" i="2" a="1"/>
  <c r="B8" i="2" s="1"/>
  <c r="B6" i="2" a="1"/>
  <c r="B6" i="2" s="1"/>
  <c r="C8" i="2" a="1"/>
  <c r="C8" i="2" s="1"/>
  <c r="C6" i="2" a="1"/>
  <c r="C6" i="2" s="1"/>
  <c r="Q7" i="2" a="1"/>
  <c r="Q7" i="2" s="1"/>
  <c r="Q5" i="2" a="1"/>
  <c r="Q5" i="2" s="1"/>
  <c r="S8" i="2" a="1"/>
  <c r="S8" i="2" s="1"/>
  <c r="S6" i="2" a="1"/>
  <c r="S6" i="2" s="1"/>
  <c r="E7" i="2" a="1"/>
  <c r="E7" i="2" s="1"/>
  <c r="C21" i="3" s="1"/>
  <c r="D20" i="3" l="1"/>
  <c r="E18" i="3"/>
  <c r="D21" i="3"/>
  <c r="E20" i="3"/>
  <c r="D18" i="3"/>
  <c r="D19" i="3"/>
  <c r="E19" i="3"/>
  <c r="C20" i="3"/>
  <c r="E21" i="3"/>
  <c r="C19" i="3"/>
  <c r="C18" i="3"/>
  <c r="B20" i="3" l="1"/>
  <c r="B23" i="1" s="1"/>
  <c r="B21" i="3"/>
  <c r="B24" i="1" s="1"/>
  <c r="B19" i="3"/>
  <c r="B22" i="1" s="1"/>
  <c r="B18" i="3"/>
  <c r="B21" i="1" s="1"/>
  <c r="C21" i="1" s="1"/>
  <c r="C24" i="1" l="1"/>
  <c r="C22" i="1"/>
  <c r="C23" i="1"/>
</calcChain>
</file>

<file path=xl/sharedStrings.xml><?xml version="1.0" encoding="utf-8"?>
<sst xmlns="http://schemas.openxmlformats.org/spreadsheetml/2006/main" count="694" uniqueCount="227">
  <si>
    <t xml:space="preserve">Center Name: </t>
  </si>
  <si>
    <t>Infant</t>
  </si>
  <si>
    <t>Toddler</t>
  </si>
  <si>
    <t>Preschool</t>
  </si>
  <si>
    <t>Total Students Enrolled</t>
  </si>
  <si>
    <t>Infant (0-18mo)</t>
  </si>
  <si>
    <t>Toddler (18-36mo)</t>
  </si>
  <si>
    <t>Preschool (36-60mo)</t>
  </si>
  <si>
    <t>School Aged (5+ yrs)</t>
  </si>
  <si>
    <t>Full-Day CCMS</t>
  </si>
  <si>
    <t>Partial Day CCMS</t>
  </si>
  <si>
    <t>Blended Rate CCMS</t>
  </si>
  <si>
    <t>Full-Day Tuition Rate</t>
  </si>
  <si>
    <t>Partial Day Tuition Rate</t>
  </si>
  <si>
    <t>Center Tuition</t>
  </si>
  <si>
    <t>Full-Day Tuition</t>
  </si>
  <si>
    <t>Partial-Day Tuition</t>
  </si>
  <si>
    <t>Current TRS Star Level:</t>
  </si>
  <si>
    <t>Current Revenue</t>
  </si>
  <si>
    <t>TRS 3 Star Revenue</t>
  </si>
  <si>
    <t>TRS 4 Star Revenue</t>
  </si>
  <si>
    <t>TRS 2 Star Revenue</t>
  </si>
  <si>
    <t>Total Students Enrolled by Rate</t>
  </si>
  <si>
    <t>Licensed</t>
  </si>
  <si>
    <t>TRS 2</t>
  </si>
  <si>
    <t>TRS 3</t>
  </si>
  <si>
    <t>TRS 4</t>
  </si>
  <si>
    <t>Full Day</t>
  </si>
  <si>
    <t>Partial Day</t>
  </si>
  <si>
    <t>School Aged</t>
  </si>
  <si>
    <t>Blended Rate</t>
  </si>
  <si>
    <t># Days in Operation Annually:</t>
  </si>
  <si>
    <t>Daily</t>
  </si>
  <si>
    <t>Weekly</t>
  </si>
  <si>
    <t>Monthly</t>
  </si>
  <si>
    <t>Rate Type:</t>
  </si>
  <si>
    <t>Additional Revenue</t>
  </si>
  <si>
    <t>Workforce Region</t>
  </si>
  <si>
    <t>Local Workforce Region</t>
  </si>
  <si>
    <t>Board</t>
  </si>
  <si>
    <t>Board Name</t>
  </si>
  <si>
    <t>Provider Type</t>
  </si>
  <si>
    <t>Rating</t>
  </si>
  <si>
    <t>Spec</t>
  </si>
  <si>
    <t>InfFT</t>
  </si>
  <si>
    <t>InfPT</t>
  </si>
  <si>
    <t>TodFT</t>
  </si>
  <si>
    <t>TodPT</t>
  </si>
  <si>
    <t>PSFT</t>
  </si>
  <si>
    <t>PSPT</t>
  </si>
  <si>
    <t>SchFT</t>
  </si>
  <si>
    <t>SchPT</t>
  </si>
  <si>
    <t>Panhandle</t>
  </si>
  <si>
    <t>LCCC</t>
  </si>
  <si>
    <t>1LCReg</t>
  </si>
  <si>
    <t>Alamo</t>
  </si>
  <si>
    <t>1LCTRS2</t>
  </si>
  <si>
    <t>Borderplex</t>
  </si>
  <si>
    <t>1LCTRS3</t>
  </si>
  <si>
    <t>Brazos Valley</t>
  </si>
  <si>
    <t>1LCTRS4</t>
  </si>
  <si>
    <t>Cameron</t>
  </si>
  <si>
    <t>TSR</t>
  </si>
  <si>
    <t>1LCTSR</t>
  </si>
  <si>
    <t>Capital Area</t>
  </si>
  <si>
    <t>Central Texas</t>
  </si>
  <si>
    <t>Coastal Bend</t>
  </si>
  <si>
    <t>Concho Valley</t>
  </si>
  <si>
    <t>Dallas County</t>
  </si>
  <si>
    <t>Deep East</t>
  </si>
  <si>
    <t>East Texas</t>
  </si>
  <si>
    <t>Golden Crescent</t>
  </si>
  <si>
    <t>Gulf Coast</t>
  </si>
  <si>
    <t>Heart of Texas</t>
  </si>
  <si>
    <t>Lower Rio</t>
  </si>
  <si>
    <t>Middle Rio</t>
  </si>
  <si>
    <t>South Plains</t>
  </si>
  <si>
    <t>2LCReg</t>
  </si>
  <si>
    <t>North Central</t>
  </si>
  <si>
    <t>2LCTRS2</t>
  </si>
  <si>
    <t>North East</t>
  </si>
  <si>
    <t>2LCTRS3</t>
  </si>
  <si>
    <t>North Texas</t>
  </si>
  <si>
    <t>2LCTRS4</t>
  </si>
  <si>
    <t>2LCTSR</t>
  </si>
  <si>
    <t>Permian Basin</t>
  </si>
  <si>
    <t>Rural Capital</t>
  </si>
  <si>
    <t>South Texas</t>
  </si>
  <si>
    <t>Southeast</t>
  </si>
  <si>
    <t>Tarrant County</t>
  </si>
  <si>
    <t>Texoma</t>
  </si>
  <si>
    <t>West Central</t>
  </si>
  <si>
    <t>3LCReg</t>
  </si>
  <si>
    <t>3LCTRS2</t>
  </si>
  <si>
    <t>3LCTRS3</t>
  </si>
  <si>
    <t>3LCTRS4</t>
  </si>
  <si>
    <t>3LCTSR</t>
  </si>
  <si>
    <t>4LCReg</t>
  </si>
  <si>
    <t>4LCTRS2</t>
  </si>
  <si>
    <t>4LCTRS3</t>
  </si>
  <si>
    <t>4LCTRS4</t>
  </si>
  <si>
    <t>4LCTSR</t>
  </si>
  <si>
    <t>5LCReg</t>
  </si>
  <si>
    <t>5LCTRS2</t>
  </si>
  <si>
    <t>5LCTRS3</t>
  </si>
  <si>
    <t>5LCTRS4</t>
  </si>
  <si>
    <t>5LCTSR</t>
  </si>
  <si>
    <t>6LCReg</t>
  </si>
  <si>
    <t>6LCTRS2</t>
  </si>
  <si>
    <t>6LCTRS3</t>
  </si>
  <si>
    <t>6LCTRS4</t>
  </si>
  <si>
    <t>6LCTSR</t>
  </si>
  <si>
    <t>7LCReg</t>
  </si>
  <si>
    <t>7LCTRS2</t>
  </si>
  <si>
    <t>7LCTRS3</t>
  </si>
  <si>
    <t>7LCTRS4</t>
  </si>
  <si>
    <t>7LCTSR</t>
  </si>
  <si>
    <t>8LCReg</t>
  </si>
  <si>
    <t>8LCTRS2</t>
  </si>
  <si>
    <t>8LCTRS3</t>
  </si>
  <si>
    <t>8LCTRS4</t>
  </si>
  <si>
    <t>8LCTSR</t>
  </si>
  <si>
    <t>9LCReg</t>
  </si>
  <si>
    <t>9LCTRS2</t>
  </si>
  <si>
    <t>9LCTRS3</t>
  </si>
  <si>
    <t>9LCTRS4</t>
  </si>
  <si>
    <t>9LCTSR</t>
  </si>
  <si>
    <t>10LCReg</t>
  </si>
  <si>
    <t>10LCTRS2</t>
  </si>
  <si>
    <t>10LCTRS3</t>
  </si>
  <si>
    <t>10LCTRS4</t>
  </si>
  <si>
    <t>10LCTSR</t>
  </si>
  <si>
    <t>11LCReg</t>
  </si>
  <si>
    <t>11LCTRS2</t>
  </si>
  <si>
    <t>11LCTRS3</t>
  </si>
  <si>
    <t>11LCTRS4</t>
  </si>
  <si>
    <t>11LCTSR</t>
  </si>
  <si>
    <t>12LCReg</t>
  </si>
  <si>
    <t>12LCTRS2</t>
  </si>
  <si>
    <t>12LCTRS3</t>
  </si>
  <si>
    <t>12LCTRS4</t>
  </si>
  <si>
    <t>12LCTSR</t>
  </si>
  <si>
    <t>13LCReg</t>
  </si>
  <si>
    <t>13LCTRS2</t>
  </si>
  <si>
    <t>13LCTRS3</t>
  </si>
  <si>
    <t>13LCTRS4</t>
  </si>
  <si>
    <t>13LCTSR</t>
  </si>
  <si>
    <t>14LCReg</t>
  </si>
  <si>
    <t>14LCTRS2</t>
  </si>
  <si>
    <t>14LCTRS3</t>
  </si>
  <si>
    <t>14LCTRS4</t>
  </si>
  <si>
    <t>14LCTSR</t>
  </si>
  <si>
    <t>15LCReg</t>
  </si>
  <si>
    <t>15LCTRS2</t>
  </si>
  <si>
    <t>15LCTRS3</t>
  </si>
  <si>
    <t>15LCTRS4</t>
  </si>
  <si>
    <t>15LCTSR</t>
  </si>
  <si>
    <t>16LCReg</t>
  </si>
  <si>
    <t>16LCTRS2</t>
  </si>
  <si>
    <t>16LCTRS3</t>
  </si>
  <si>
    <t>16LCTRS4</t>
  </si>
  <si>
    <t>16LCTSR</t>
  </si>
  <si>
    <t>17LCReg</t>
  </si>
  <si>
    <t>17LCTRS2</t>
  </si>
  <si>
    <t>17LCTRS3</t>
  </si>
  <si>
    <t>17LCTRS4</t>
  </si>
  <si>
    <t>17LCTSR</t>
  </si>
  <si>
    <t>18LCReg</t>
  </si>
  <si>
    <t>18LCTRS2</t>
  </si>
  <si>
    <t>18LCTRS3</t>
  </si>
  <si>
    <t>18LCTRS4</t>
  </si>
  <si>
    <t>18LCTSR</t>
  </si>
  <si>
    <t>19LCReg</t>
  </si>
  <si>
    <t>19LCTRS2</t>
  </si>
  <si>
    <t>19LCTRS3</t>
  </si>
  <si>
    <t>19LCTRS4</t>
  </si>
  <si>
    <t>19LCTSR</t>
  </si>
  <si>
    <t>20LCReg</t>
  </si>
  <si>
    <t>20LCTRS2</t>
  </si>
  <si>
    <t>20LCTRS3</t>
  </si>
  <si>
    <t>20LCTRS4</t>
  </si>
  <si>
    <t>20LCTSR</t>
  </si>
  <si>
    <t>21LCReg</t>
  </si>
  <si>
    <t>21LCTRS2</t>
  </si>
  <si>
    <t>21LCTRS3</t>
  </si>
  <si>
    <t>21LCTRS4</t>
  </si>
  <si>
    <t>21LCTSR</t>
  </si>
  <si>
    <t>22LCReg</t>
  </si>
  <si>
    <t>22LCTRS2</t>
  </si>
  <si>
    <t>22LCTRS3</t>
  </si>
  <si>
    <t>22LCTRS4</t>
  </si>
  <si>
    <t>22LCTSR</t>
  </si>
  <si>
    <t>23LCReg</t>
  </si>
  <si>
    <t>23LCTRS2</t>
  </si>
  <si>
    <t>23LCTRS3</t>
  </si>
  <si>
    <t>23LCTRS4</t>
  </si>
  <si>
    <t>23LCTSR</t>
  </si>
  <si>
    <t>24LCReg</t>
  </si>
  <si>
    <t>24LCTRS2</t>
  </si>
  <si>
    <t>24LCTRS3</t>
  </si>
  <si>
    <t>24LCTRS4</t>
  </si>
  <si>
    <t>24LCTSR</t>
  </si>
  <si>
    <t>25LCReg</t>
  </si>
  <si>
    <t>25LCTRS2</t>
  </si>
  <si>
    <t>25LCTRS3</t>
  </si>
  <si>
    <t>25LCTRS4</t>
  </si>
  <si>
    <t>25LCTSR</t>
  </si>
  <si>
    <t>26LCReg</t>
  </si>
  <si>
    <t>26LCTRS2</t>
  </si>
  <si>
    <t>26LCTRS3</t>
  </si>
  <si>
    <t>26LCTRS4</t>
  </si>
  <si>
    <t>26LCTSR</t>
  </si>
  <si>
    <t>27LCReg</t>
  </si>
  <si>
    <t>27LCTRS2</t>
  </si>
  <si>
    <t>27LCTRS3</t>
  </si>
  <si>
    <t>27LCTRS4</t>
  </si>
  <si>
    <t>27LCTSR</t>
  </si>
  <si>
    <t>28LCReg</t>
  </si>
  <si>
    <t>28LCTRS2</t>
  </si>
  <si>
    <t>28LCTRS3</t>
  </si>
  <si>
    <t>28LCTRS4</t>
  </si>
  <si>
    <t>28LCTSR</t>
  </si>
  <si>
    <t>InfBT</t>
  </si>
  <si>
    <t>TodBT</t>
  </si>
  <si>
    <t>PSBT</t>
  </si>
  <si>
    <t>SchBT</t>
  </si>
  <si>
    <t>FY23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</si>
</sst>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medium">
        <color rgb="FFA3A3A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3" xfId="0" applyFont="1" applyBorder="1" applyAlignment="1">
      <alignment vertical="center" wrapText="1"/>
    </xf>
    <xf numFmtId="44" fontId="4" fillId="0" borderId="13" xfId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6" fillId="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7" borderId="5" xfId="0" applyFont="1" applyFill="1" applyBorder="1"/>
    <xf numFmtId="44" fontId="0" fillId="7" borderId="1" xfId="1" applyFont="1" applyFill="1" applyBorder="1"/>
    <xf numFmtId="44" fontId="2" fillId="7" borderId="6" xfId="0" applyNumberFormat="1" applyFont="1" applyFill="1" applyBorder="1"/>
    <xf numFmtId="0" fontId="0" fillId="7" borderId="5" xfId="0" applyFill="1" applyBorder="1"/>
    <xf numFmtId="44" fontId="0" fillId="7" borderId="1" xfId="0" applyNumberFormat="1" applyFill="1" applyBorder="1"/>
    <xf numFmtId="0" fontId="0" fillId="7" borderId="7" xfId="0" applyFill="1" applyBorder="1"/>
    <xf numFmtId="44" fontId="0" fillId="7" borderId="8" xfId="0" applyNumberFormat="1" applyFill="1" applyBorder="1"/>
    <xf numFmtId="44" fontId="2" fillId="7" borderId="9" xfId="0" applyNumberFormat="1" applyFont="1" applyFill="1" applyBorder="1"/>
    <xf numFmtId="0" fontId="0" fillId="7" borderId="2" xfId="0" applyFill="1" applyBorder="1"/>
    <xf numFmtId="0" fontId="0" fillId="7" borderId="16" xfId="0" applyFill="1" applyBorder="1"/>
    <xf numFmtId="0" fontId="2" fillId="7" borderId="2" xfId="0" applyFont="1" applyFill="1" applyBorder="1"/>
    <xf numFmtId="0" fontId="0" fillId="7" borderId="15" xfId="0" applyFill="1" applyBorder="1" applyAlignment="1">
      <alignment horizontal="right"/>
    </xf>
    <xf numFmtId="0" fontId="2" fillId="7" borderId="0" xfId="0" applyFont="1" applyFill="1"/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0" fontId="0" fillId="7" borderId="0" xfId="0" applyFill="1" applyAlignment="1"/>
    <xf numFmtId="44" fontId="0" fillId="0" borderId="1" xfId="1" applyFont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7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2" fontId="0" fillId="0" borderId="0" xfId="0" applyNumberForma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urrency" xfId="1" builtinId="4"/>
    <cellStyle name="Normal" xfId="0" builtinId="0"/>
    <cellStyle name="Normal 2 3" xfId="2" xr:uid="{00000000-0005-0000-0000-000002000000}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6</xdr:row>
      <xdr:rowOff>50800</xdr:rowOff>
    </xdr:from>
    <xdr:to>
      <xdr:col>3</xdr:col>
      <xdr:colOff>533400</xdr:colOff>
      <xdr:row>10</xdr:row>
      <xdr:rowOff>0</xdr:rowOff>
    </xdr:to>
    <xdr:sp macro="" textlink="">
      <xdr:nvSpPr>
        <xdr:cNvPr id="2" name="Triangle 1" descr="blue triangle pointing to chart to the lef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527550" y="1339850"/>
          <a:ext cx="762000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660400</xdr:colOff>
      <xdr:row>6</xdr:row>
      <xdr:rowOff>12700</xdr:rowOff>
    </xdr:from>
    <xdr:to>
      <xdr:col>5</xdr:col>
      <xdr:colOff>546100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0" y="1066800"/>
          <a:ext cx="23368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Step 2: Fill out with</a:t>
          </a:r>
          <a:r>
            <a:rPr lang="en-US" sz="1100" baseline="0"/>
            <a:t> your current tuition rates by age. In the light blue box above, select if your tutition rates are daily, weekly, or monthly.</a:t>
          </a:r>
          <a:endParaRPr lang="en-US" sz="1100"/>
        </a:p>
      </xdr:txBody>
    </xdr:sp>
    <xdr:clientData/>
  </xdr:twoCellAnchor>
  <xdr:twoCellAnchor>
    <xdr:from>
      <xdr:col>7</xdr:col>
      <xdr:colOff>153629</xdr:colOff>
      <xdr:row>13</xdr:row>
      <xdr:rowOff>7374</xdr:rowOff>
    </xdr:from>
    <xdr:to>
      <xdr:col>7</xdr:col>
      <xdr:colOff>445729</xdr:colOff>
      <xdr:row>16</xdr:row>
      <xdr:rowOff>148244</xdr:rowOff>
    </xdr:to>
    <xdr:sp macro="" textlink="">
      <xdr:nvSpPr>
        <xdr:cNvPr id="4" name="Triangle 3" descr="blue triangle pointing to chart to the lef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805454" y="2758533"/>
          <a:ext cx="755386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572729</xdr:colOff>
      <xdr:row>12</xdr:row>
      <xdr:rowOff>169800</xdr:rowOff>
    </xdr:from>
    <xdr:to>
      <xdr:col>10</xdr:col>
      <xdr:colOff>448881</xdr:colOff>
      <xdr:row>16</xdr:row>
      <xdr:rowOff>148244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56197" y="2484477"/>
          <a:ext cx="2364942" cy="79779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3: Fill out with</a:t>
          </a:r>
          <a:r>
            <a:rPr lang="en-US" sz="1100" baseline="0"/>
            <a:t> your current enrollment by age and payment type</a:t>
          </a:r>
          <a:endParaRPr lang="en-US" sz="1100"/>
        </a:p>
      </xdr:txBody>
    </xdr:sp>
    <xdr:clientData/>
  </xdr:twoCellAnchor>
  <xdr:twoCellAnchor>
    <xdr:from>
      <xdr:col>3</xdr:col>
      <xdr:colOff>234116</xdr:colOff>
      <xdr:row>20</xdr:row>
      <xdr:rowOff>52981</xdr:rowOff>
    </xdr:from>
    <xdr:to>
      <xdr:col>3</xdr:col>
      <xdr:colOff>526216</xdr:colOff>
      <xdr:row>23</xdr:row>
      <xdr:rowOff>207434</xdr:rowOff>
    </xdr:to>
    <xdr:sp macro="" textlink="">
      <xdr:nvSpPr>
        <xdr:cNvPr id="6" name="Triangle 5" descr="blue triangle pointing to chart to the lef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4523444" y="4281633"/>
          <a:ext cx="770211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653216</xdr:colOff>
      <xdr:row>20</xdr:row>
      <xdr:rowOff>14881</xdr:rowOff>
    </xdr:from>
    <xdr:to>
      <xdr:col>5</xdr:col>
      <xdr:colOff>538916</xdr:colOff>
      <xdr:row>23</xdr:row>
      <xdr:rowOff>207434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81600" y="4004477"/>
          <a:ext cx="2335902" cy="808311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This is the estimated additional</a:t>
          </a:r>
          <a:r>
            <a:rPr lang="en-US" sz="1100" baseline="0"/>
            <a:t> revenue your center would receive annually if you moved up along the TRS scale.</a:t>
          </a:r>
          <a:endParaRPr lang="en-US" sz="1100"/>
        </a:p>
      </xdr:txBody>
    </xdr:sp>
    <xdr:clientData/>
  </xdr:twoCellAnchor>
  <xdr:twoCellAnchor>
    <xdr:from>
      <xdr:col>5</xdr:col>
      <xdr:colOff>205255</xdr:colOff>
      <xdr:row>0</xdr:row>
      <xdr:rowOff>205252</xdr:rowOff>
    </xdr:from>
    <xdr:to>
      <xdr:col>5</xdr:col>
      <xdr:colOff>384850</xdr:colOff>
      <xdr:row>4</xdr:row>
      <xdr:rowOff>12827</xdr:rowOff>
    </xdr:to>
    <xdr:sp macro="" textlink="">
      <xdr:nvSpPr>
        <xdr:cNvPr id="8" name="Triangle 7" descr="blue triangle pointing to chart to the lef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7113285" y="468232"/>
          <a:ext cx="705555" cy="179595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497737</xdr:colOff>
      <xdr:row>0</xdr:row>
      <xdr:rowOff>64654</xdr:rowOff>
    </xdr:from>
    <xdr:to>
      <xdr:col>6</xdr:col>
      <xdr:colOff>1461013</xdr:colOff>
      <xdr:row>4</xdr:row>
      <xdr:rowOff>115454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68747" y="64654"/>
          <a:ext cx="2335902" cy="94878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1: Fill out the information in the light blue boxes based on your center's current operations. Make sure the Local Workforce Region matches your region.</a:t>
          </a:r>
        </a:p>
      </xdr:txBody>
    </xdr:sp>
    <xdr:clientData/>
  </xdr:twoCellAnchor>
  <xdr:twoCellAnchor editAs="oneCell">
    <xdr:from>
      <xdr:col>6</xdr:col>
      <xdr:colOff>1359798</xdr:colOff>
      <xdr:row>28</xdr:row>
      <xdr:rowOff>25657</xdr:rowOff>
    </xdr:from>
    <xdr:to>
      <xdr:col>8</xdr:col>
      <xdr:colOff>496024</xdr:colOff>
      <xdr:row>30</xdr:row>
      <xdr:rowOff>69221</xdr:rowOff>
    </xdr:to>
    <xdr:pic>
      <xdr:nvPicPr>
        <xdr:cNvPr id="10" name="Picture 9" descr="blue triangle pointing to chart to the lef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3434" y="5913839"/>
          <a:ext cx="1496630" cy="448989"/>
        </a:xfrm>
        <a:prstGeom prst="rect">
          <a:avLst/>
        </a:prstGeom>
      </xdr:spPr>
    </xdr:pic>
    <xdr:clientData/>
  </xdr:twoCellAnchor>
  <xdr:twoCellAnchor editAs="oneCell">
    <xdr:from>
      <xdr:col>8</xdr:col>
      <xdr:colOff>538788</xdr:colOff>
      <xdr:row>27</xdr:row>
      <xdr:rowOff>89799</xdr:rowOff>
    </xdr:from>
    <xdr:to>
      <xdr:col>10</xdr:col>
      <xdr:colOff>688916</xdr:colOff>
      <xdr:row>30</xdr:row>
      <xdr:rowOff>196993</xdr:rowOff>
    </xdr:to>
    <xdr:pic>
      <xdr:nvPicPr>
        <xdr:cNvPr id="11" name="Picture 10" descr="Early Matters Dallas logo&#10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2828" y="5772728"/>
          <a:ext cx="1795959" cy="72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99" workbookViewId="0">
      <selection activeCell="C17" sqref="C17"/>
    </sheetView>
  </sheetViews>
  <sheetFormatPr defaultColWidth="0" defaultRowHeight="15.6" zeroHeight="1" x14ac:dyDescent="0.3"/>
  <cols>
    <col min="1" max="1" width="24.09765625" bestFit="1" customWidth="1"/>
    <col min="2" max="2" width="20" bestFit="1" customWidth="1"/>
    <col min="3" max="3" width="17.59765625" bestFit="1" customWidth="1"/>
    <col min="4" max="4" width="15" bestFit="1" customWidth="1"/>
    <col min="5" max="5" width="17.09765625" bestFit="1" customWidth="1"/>
    <col min="6" max="6" width="18" bestFit="1" customWidth="1"/>
    <col min="7" max="7" width="20.09765625" bestFit="1" customWidth="1"/>
    <col min="8" max="11" width="11" customWidth="1"/>
    <col min="12" max="16384" width="11" hidden="1"/>
  </cols>
  <sheetData>
    <row r="1" spans="1:11" ht="18" x14ac:dyDescent="0.35">
      <c r="A1" s="20" t="s">
        <v>38</v>
      </c>
      <c r="B1" s="53" t="s">
        <v>55</v>
      </c>
      <c r="C1" s="42"/>
      <c r="D1" s="23"/>
      <c r="E1" s="23"/>
      <c r="F1" s="23"/>
      <c r="G1" s="23"/>
      <c r="H1" s="23"/>
      <c r="I1" s="23"/>
      <c r="J1" s="23"/>
      <c r="K1" s="23"/>
    </row>
    <row r="2" spans="1:11" ht="18" x14ac:dyDescent="0.35">
      <c r="A2" s="20" t="s">
        <v>0</v>
      </c>
      <c r="B2" s="53"/>
      <c r="C2" s="42"/>
      <c r="D2" s="23"/>
      <c r="E2" s="23"/>
      <c r="F2" s="23"/>
      <c r="G2" s="23"/>
      <c r="H2" s="23"/>
      <c r="I2" s="23"/>
      <c r="J2" s="23"/>
      <c r="K2" s="23"/>
    </row>
    <row r="3" spans="1:11" x14ac:dyDescent="0.3">
      <c r="A3" s="19" t="s">
        <v>17</v>
      </c>
      <c r="B3" s="52" t="s">
        <v>23</v>
      </c>
      <c r="D3" s="18" t="s">
        <v>31</v>
      </c>
      <c r="E3" s="52"/>
      <c r="H3" s="23"/>
      <c r="I3" s="23"/>
      <c r="J3" s="23"/>
      <c r="K3" s="23"/>
    </row>
    <row r="4" spans="1:1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3">
      <c r="A5" s="23"/>
      <c r="B5" s="37" t="s">
        <v>35</v>
      </c>
      <c r="C5" s="51" t="s">
        <v>34</v>
      </c>
      <c r="D5" s="23"/>
      <c r="E5" s="23"/>
      <c r="F5" s="23"/>
      <c r="G5" s="23"/>
      <c r="H5" s="23"/>
      <c r="I5" s="23"/>
      <c r="J5" s="23"/>
      <c r="K5" s="23"/>
    </row>
    <row r="6" spans="1:11" x14ac:dyDescent="0.3">
      <c r="A6" s="38" t="s">
        <v>14</v>
      </c>
      <c r="B6" s="3" t="s">
        <v>15</v>
      </c>
      <c r="C6" s="3" t="s">
        <v>16</v>
      </c>
      <c r="D6" s="23"/>
      <c r="E6" s="23"/>
      <c r="F6" s="23"/>
      <c r="G6" s="23"/>
      <c r="H6" s="23"/>
      <c r="I6" s="23"/>
      <c r="J6" s="23"/>
      <c r="K6" s="23"/>
    </row>
    <row r="7" spans="1:11" x14ac:dyDescent="0.3">
      <c r="A7" s="2" t="s">
        <v>5</v>
      </c>
      <c r="B7" s="43"/>
      <c r="C7" s="43"/>
      <c r="D7" s="23"/>
      <c r="E7" s="23"/>
      <c r="F7" s="23"/>
      <c r="G7" s="23"/>
      <c r="H7" s="23"/>
      <c r="I7" s="23"/>
      <c r="J7" s="23"/>
      <c r="K7" s="23"/>
    </row>
    <row r="8" spans="1:11" x14ac:dyDescent="0.3">
      <c r="A8" s="4" t="s">
        <v>6</v>
      </c>
      <c r="B8" s="44"/>
      <c r="C8" s="44"/>
      <c r="D8" s="23"/>
      <c r="E8" s="23"/>
      <c r="F8" s="23"/>
      <c r="G8" s="23"/>
      <c r="H8" s="23"/>
      <c r="I8" s="23"/>
      <c r="J8" s="23"/>
      <c r="K8" s="23"/>
    </row>
    <row r="9" spans="1:11" x14ac:dyDescent="0.3">
      <c r="A9" s="2" t="s">
        <v>7</v>
      </c>
      <c r="B9" s="43"/>
      <c r="C9" s="43"/>
      <c r="D9" s="23"/>
      <c r="E9" s="23"/>
      <c r="F9" s="23"/>
      <c r="G9" s="23"/>
      <c r="H9" s="23"/>
      <c r="I9" s="23"/>
      <c r="J9" s="23"/>
      <c r="K9" s="23"/>
    </row>
    <row r="10" spans="1:11" x14ac:dyDescent="0.3">
      <c r="A10" s="4" t="s">
        <v>8</v>
      </c>
      <c r="B10" s="44"/>
      <c r="C10" s="44"/>
      <c r="D10" s="23"/>
      <c r="E10" s="23"/>
      <c r="F10" s="23"/>
      <c r="G10" s="23"/>
      <c r="H10" s="23"/>
      <c r="I10" s="23"/>
      <c r="J10" s="23"/>
      <c r="K10" s="23"/>
    </row>
    <row r="11" spans="1:11" ht="16.2" thickBot="1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6.2" thickBot="1" x14ac:dyDescent="0.35">
      <c r="A12" s="23"/>
      <c r="B12" s="23"/>
      <c r="C12" s="39"/>
      <c r="D12" s="40"/>
      <c r="E12" s="39" t="s">
        <v>22</v>
      </c>
      <c r="F12" s="40"/>
      <c r="G12" s="41"/>
      <c r="H12" s="23"/>
      <c r="I12" s="23"/>
      <c r="J12" s="23"/>
      <c r="K12" s="23"/>
    </row>
    <row r="13" spans="1:11" x14ac:dyDescent="0.3">
      <c r="A13" s="36"/>
      <c r="B13" s="24" t="s">
        <v>4</v>
      </c>
      <c r="C13" s="24" t="s">
        <v>9</v>
      </c>
      <c r="D13" s="24" t="s">
        <v>10</v>
      </c>
      <c r="E13" s="24" t="s">
        <v>11</v>
      </c>
      <c r="F13" s="24" t="s">
        <v>12</v>
      </c>
      <c r="G13" s="25" t="s">
        <v>13</v>
      </c>
      <c r="H13" s="23"/>
      <c r="I13" s="23"/>
      <c r="J13" s="23"/>
      <c r="K13" s="23"/>
    </row>
    <row r="14" spans="1:11" x14ac:dyDescent="0.3">
      <c r="A14" s="29" t="s">
        <v>5</v>
      </c>
      <c r="B14" s="45"/>
      <c r="C14" s="46"/>
      <c r="D14" s="46"/>
      <c r="E14" s="46"/>
      <c r="F14" s="46"/>
      <c r="G14" s="47"/>
      <c r="H14" s="23"/>
      <c r="I14" s="23"/>
      <c r="J14" s="23"/>
      <c r="K14" s="23"/>
    </row>
    <row r="15" spans="1:11" x14ac:dyDescent="0.3">
      <c r="A15" s="29" t="s">
        <v>6</v>
      </c>
      <c r="B15" s="45"/>
      <c r="C15" s="46"/>
      <c r="D15" s="46"/>
      <c r="E15" s="46"/>
      <c r="F15" s="46"/>
      <c r="G15" s="47"/>
      <c r="H15" s="23"/>
      <c r="I15" s="23"/>
      <c r="J15" s="23"/>
      <c r="K15" s="23"/>
    </row>
    <row r="16" spans="1:11" x14ac:dyDescent="0.3">
      <c r="A16" s="29" t="s">
        <v>7</v>
      </c>
      <c r="B16" s="45"/>
      <c r="C16" s="46"/>
      <c r="D16" s="46"/>
      <c r="E16" s="46"/>
      <c r="F16" s="46"/>
      <c r="G16" s="47"/>
      <c r="H16" s="23"/>
      <c r="I16" s="23"/>
      <c r="J16" s="23"/>
      <c r="K16" s="23"/>
    </row>
    <row r="17" spans="1:11" ht="16.2" thickBot="1" x14ac:dyDescent="0.35">
      <c r="A17" s="31" t="s">
        <v>8</v>
      </c>
      <c r="B17" s="48"/>
      <c r="C17" s="49"/>
      <c r="D17" s="49"/>
      <c r="E17" s="49"/>
      <c r="F17" s="49"/>
      <c r="G17" s="50"/>
      <c r="H17" s="23"/>
      <c r="I17" s="23"/>
      <c r="J17" s="23"/>
      <c r="K17" s="23"/>
    </row>
    <row r="18" spans="1:1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6.2" thickBot="1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3">
      <c r="A20" s="34"/>
      <c r="B20" s="35"/>
      <c r="C20" s="21" t="s">
        <v>36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3">
      <c r="A21" s="26" t="s">
        <v>18</v>
      </c>
      <c r="B21" s="27">
        <f>INDEX(Calculations!$B$18:$B$21,MATCH('Revenue Calculator'!$B$3,Calculations!$A$18:$A$21,0))</f>
        <v>0</v>
      </c>
      <c r="C21" s="28">
        <f>B21-$B$21</f>
        <v>0</v>
      </c>
      <c r="D21" s="23"/>
      <c r="E21" s="23"/>
      <c r="F21" s="23"/>
      <c r="G21" s="23"/>
      <c r="H21" s="23"/>
      <c r="I21" s="23"/>
      <c r="J21" s="23"/>
      <c r="K21" s="23"/>
    </row>
    <row r="22" spans="1:11" x14ac:dyDescent="0.3">
      <c r="A22" s="29" t="s">
        <v>21</v>
      </c>
      <c r="B22" s="30">
        <f>Calculations!B19</f>
        <v>0</v>
      </c>
      <c r="C22" s="28">
        <f>IF($B$3="TRS 3", 0, IF($B$3="TRS 4", 0, B22-$B$21))</f>
        <v>0</v>
      </c>
      <c r="D22" s="23"/>
      <c r="E22" s="23"/>
      <c r="F22" s="23"/>
      <c r="G22" s="23"/>
      <c r="H22" s="23"/>
      <c r="I22" s="23"/>
      <c r="J22" s="23"/>
      <c r="K22" s="23"/>
    </row>
    <row r="23" spans="1:11" x14ac:dyDescent="0.3">
      <c r="A23" s="29" t="s">
        <v>19</v>
      </c>
      <c r="B23" s="30">
        <f>Calculations!B20</f>
        <v>0</v>
      </c>
      <c r="C23" s="28">
        <f>IF($B$3="TRS 4", 0, B23-$B$21)</f>
        <v>0</v>
      </c>
      <c r="D23" s="23"/>
      <c r="E23" s="23"/>
      <c r="F23" s="23"/>
      <c r="G23" s="23"/>
      <c r="H23" s="23"/>
      <c r="I23" s="23"/>
      <c r="J23" s="23"/>
      <c r="K23" s="23"/>
    </row>
    <row r="24" spans="1:11" ht="16.2" thickBot="1" x14ac:dyDescent="0.35">
      <c r="A24" s="31" t="s">
        <v>20</v>
      </c>
      <c r="B24" s="32">
        <f>Calculations!B21</f>
        <v>0</v>
      </c>
      <c r="C24" s="33">
        <f t="shared" ref="C24" si="0">B24-$B$21</f>
        <v>0</v>
      </c>
      <c r="D24" s="23"/>
      <c r="E24" s="23"/>
      <c r="F24" s="23"/>
      <c r="G24" s="23"/>
      <c r="H24" s="23"/>
      <c r="I24" s="23"/>
      <c r="J24" s="23"/>
      <c r="K24" s="23"/>
    </row>
    <row r="25" spans="1:1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idden="1" x14ac:dyDescent="0.3">
      <c r="A32" s="23"/>
      <c r="B32" s="23"/>
      <c r="C32" s="23"/>
    </row>
  </sheetData>
  <sheetProtection sheet="1" objects="1" scenarios="1"/>
  <conditionalFormatting sqref="C21:C2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'2019-20 Licensed Center Rates'!$B$4:$E$4</xm:f>
          </x14:formula1>
          <xm:sqref>B3:B4</xm:sqref>
        </x14:dataValidation>
        <x14:dataValidation type="list" allowBlank="1" showInputMessage="1" showErrorMessage="1" xr:uid="{00000000-0002-0000-0000-000001000000}">
          <x14:formula1>
            <xm:f>Calculations!$F$1:$F$3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'Workforce Regions'!$A$1:$A$28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workbookViewId="0">
      <selection activeCell="Q151" sqref="Q151"/>
    </sheetView>
  </sheetViews>
  <sheetFormatPr defaultColWidth="11" defaultRowHeight="15.6" x14ac:dyDescent="0.3"/>
  <sheetData>
    <row r="1" spans="1:18" x14ac:dyDescent="0.3">
      <c r="O1">
        <v>0</v>
      </c>
    </row>
    <row r="3" spans="1:18" x14ac:dyDescent="0.3">
      <c r="G3" t="s">
        <v>226</v>
      </c>
    </row>
    <row r="4" spans="1:18" x14ac:dyDescent="0.3">
      <c r="A4" t="s">
        <v>39</v>
      </c>
      <c r="B4" t="s">
        <v>40</v>
      </c>
      <c r="C4" t="s">
        <v>41</v>
      </c>
      <c r="D4" t="s">
        <v>42</v>
      </c>
      <c r="E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222</v>
      </c>
      <c r="P4" t="s">
        <v>223</v>
      </c>
      <c r="Q4" t="s">
        <v>224</v>
      </c>
      <c r="R4" t="s">
        <v>225</v>
      </c>
    </row>
    <row r="5" spans="1:18" x14ac:dyDescent="0.3">
      <c r="A5">
        <v>1</v>
      </c>
      <c r="B5" t="s">
        <v>52</v>
      </c>
      <c r="C5" t="s">
        <v>53</v>
      </c>
      <c r="D5" t="s">
        <v>23</v>
      </c>
      <c r="E5" t="s">
        <v>54</v>
      </c>
      <c r="G5" s="54">
        <v>34.4</v>
      </c>
      <c r="H5" s="54">
        <v>30.6</v>
      </c>
      <c r="I5" s="54">
        <v>31.6</v>
      </c>
      <c r="J5" s="54">
        <v>28.8</v>
      </c>
      <c r="K5" s="54">
        <v>30.2</v>
      </c>
      <c r="L5" s="54">
        <v>25.6</v>
      </c>
      <c r="M5" s="54">
        <v>29.4</v>
      </c>
      <c r="N5" s="54">
        <v>24.6</v>
      </c>
      <c r="O5" s="54">
        <v>31.16</v>
      </c>
      <c r="P5" s="54">
        <v>29.28</v>
      </c>
      <c r="Q5" s="54">
        <v>26.39</v>
      </c>
      <c r="R5" s="54">
        <v>25.3</v>
      </c>
    </row>
    <row r="6" spans="1:18" x14ac:dyDescent="0.3">
      <c r="A6">
        <v>1</v>
      </c>
      <c r="B6" t="s">
        <v>52</v>
      </c>
      <c r="C6" t="s">
        <v>53</v>
      </c>
      <c r="D6" t="s">
        <v>24</v>
      </c>
      <c r="E6" t="s">
        <v>56</v>
      </c>
      <c r="G6" s="54">
        <v>36.119999999999997</v>
      </c>
      <c r="H6" s="54">
        <v>32.130000000000003</v>
      </c>
      <c r="I6" s="54">
        <v>33.18</v>
      </c>
      <c r="J6" s="54">
        <v>30.24</v>
      </c>
      <c r="K6" s="54">
        <v>31.71</v>
      </c>
      <c r="L6" s="54">
        <v>26.88</v>
      </c>
      <c r="M6" s="54">
        <v>30.87</v>
      </c>
      <c r="N6" s="54">
        <v>25.83</v>
      </c>
      <c r="O6" s="54">
        <v>32.71</v>
      </c>
      <c r="P6" s="54">
        <v>30.74</v>
      </c>
      <c r="Q6" s="54">
        <v>27.7</v>
      </c>
      <c r="R6" s="54">
        <v>26.57</v>
      </c>
    </row>
    <row r="7" spans="1:18" x14ac:dyDescent="0.3">
      <c r="A7">
        <v>1</v>
      </c>
      <c r="B7" t="s">
        <v>52</v>
      </c>
      <c r="C7" t="s">
        <v>53</v>
      </c>
      <c r="D7" t="s">
        <v>25</v>
      </c>
      <c r="E7" t="s">
        <v>58</v>
      </c>
      <c r="G7" s="54">
        <v>37.080000000000005</v>
      </c>
      <c r="H7" s="54">
        <v>33.300000000000004</v>
      </c>
      <c r="I7" s="54">
        <v>33.82</v>
      </c>
      <c r="J7" s="54">
        <v>30.82</v>
      </c>
      <c r="K7" s="54">
        <v>32.32</v>
      </c>
      <c r="L7" s="54">
        <v>27.400000000000002</v>
      </c>
      <c r="M7" s="54">
        <v>31.46</v>
      </c>
      <c r="N7" s="54">
        <v>26.330000000000002</v>
      </c>
      <c r="O7" s="54">
        <v>33.85</v>
      </c>
      <c r="P7" s="54">
        <v>31.33</v>
      </c>
      <c r="Q7" s="54">
        <v>28.24</v>
      </c>
      <c r="R7" s="54">
        <v>27.08</v>
      </c>
    </row>
    <row r="8" spans="1:18" x14ac:dyDescent="0.3">
      <c r="A8">
        <v>1</v>
      </c>
      <c r="B8" t="s">
        <v>52</v>
      </c>
      <c r="C8" t="s">
        <v>53</v>
      </c>
      <c r="D8" t="s">
        <v>26</v>
      </c>
      <c r="E8" t="s">
        <v>60</v>
      </c>
      <c r="G8" s="54">
        <v>41.2</v>
      </c>
      <c r="H8" s="54">
        <v>37</v>
      </c>
      <c r="I8" s="54">
        <v>36.6</v>
      </c>
      <c r="J8" s="54">
        <v>32.799999999999997</v>
      </c>
      <c r="K8" s="54">
        <v>33</v>
      </c>
      <c r="L8" s="54">
        <v>27.92</v>
      </c>
      <c r="M8" s="54">
        <v>32.049999999999997</v>
      </c>
      <c r="N8" s="54">
        <v>26.830000000000002</v>
      </c>
      <c r="O8" s="54">
        <v>37.61</v>
      </c>
      <c r="P8" s="54">
        <v>33.450000000000003</v>
      </c>
      <c r="Q8" s="54">
        <v>28.79</v>
      </c>
      <c r="R8" s="54">
        <v>27.59</v>
      </c>
    </row>
    <row r="9" spans="1:18" x14ac:dyDescent="0.3">
      <c r="A9">
        <v>1</v>
      </c>
      <c r="B9" t="s">
        <v>52</v>
      </c>
      <c r="C9" t="s">
        <v>53</v>
      </c>
      <c r="D9" t="s">
        <v>62</v>
      </c>
      <c r="E9" t="s">
        <v>63</v>
      </c>
      <c r="G9" s="54">
        <v>36.119999999999997</v>
      </c>
      <c r="H9" s="54">
        <v>32.130000000000003</v>
      </c>
      <c r="I9" s="54">
        <v>33.18</v>
      </c>
      <c r="J9" s="54">
        <v>30.24</v>
      </c>
      <c r="K9" s="54">
        <v>31.71</v>
      </c>
      <c r="L9" s="54">
        <v>26.88</v>
      </c>
      <c r="M9" s="54">
        <v>29.4</v>
      </c>
      <c r="N9" s="54">
        <v>24.6</v>
      </c>
      <c r="O9" s="54">
        <v>31.16</v>
      </c>
      <c r="P9" s="54">
        <v>29.28</v>
      </c>
      <c r="Q9" s="54">
        <v>27.7</v>
      </c>
      <c r="R9" s="54">
        <v>25.3</v>
      </c>
    </row>
    <row r="10" spans="1:18" x14ac:dyDescent="0.3">
      <c r="A10">
        <v>2</v>
      </c>
      <c r="B10" t="s">
        <v>76</v>
      </c>
      <c r="C10" t="s">
        <v>53</v>
      </c>
      <c r="D10" t="s">
        <v>23</v>
      </c>
      <c r="E10" t="s">
        <v>77</v>
      </c>
      <c r="G10" s="54">
        <v>32.799999999999997</v>
      </c>
      <c r="H10" s="54">
        <v>29.8</v>
      </c>
      <c r="I10" s="54">
        <v>31.4</v>
      </c>
      <c r="J10" s="54">
        <v>28.6</v>
      </c>
      <c r="K10" s="54">
        <v>30</v>
      </c>
      <c r="L10" s="54">
        <v>25.4</v>
      </c>
      <c r="M10" s="54">
        <v>29</v>
      </c>
      <c r="N10" s="54">
        <v>24.4</v>
      </c>
      <c r="O10" s="54">
        <v>30.24</v>
      </c>
      <c r="P10" s="54">
        <v>29.08</v>
      </c>
      <c r="Q10" s="54">
        <v>26.19</v>
      </c>
      <c r="R10" s="54">
        <v>25.07</v>
      </c>
    </row>
    <row r="11" spans="1:18" x14ac:dyDescent="0.3">
      <c r="A11">
        <v>2</v>
      </c>
      <c r="B11" t="s">
        <v>76</v>
      </c>
      <c r="C11" t="s">
        <v>53</v>
      </c>
      <c r="D11" t="s">
        <v>24</v>
      </c>
      <c r="E11" t="s">
        <v>79</v>
      </c>
      <c r="G11" s="54">
        <v>34.44</v>
      </c>
      <c r="H11" s="54">
        <v>31.29</v>
      </c>
      <c r="I11" s="54">
        <v>32.97</v>
      </c>
      <c r="J11" s="54">
        <v>30.03</v>
      </c>
      <c r="K11" s="54">
        <v>31.5</v>
      </c>
      <c r="L11" s="54">
        <v>26.67</v>
      </c>
      <c r="M11" s="54">
        <v>30.45</v>
      </c>
      <c r="N11" s="54">
        <v>25.62</v>
      </c>
      <c r="O11" s="54">
        <v>31.75</v>
      </c>
      <c r="P11" s="54">
        <v>30.53</v>
      </c>
      <c r="Q11" s="54">
        <v>27.49</v>
      </c>
      <c r="R11" s="54">
        <v>26.33</v>
      </c>
    </row>
    <row r="12" spans="1:18" x14ac:dyDescent="0.3">
      <c r="A12">
        <v>2</v>
      </c>
      <c r="B12" t="s">
        <v>76</v>
      </c>
      <c r="C12" t="s">
        <v>53</v>
      </c>
      <c r="D12" t="s">
        <v>25</v>
      </c>
      <c r="E12" t="s">
        <v>81</v>
      </c>
      <c r="G12" s="54">
        <v>35.1</v>
      </c>
      <c r="H12" s="54">
        <v>31.89</v>
      </c>
      <c r="I12" s="54">
        <v>33.6</v>
      </c>
      <c r="J12" s="54">
        <v>30.610000000000003</v>
      </c>
      <c r="K12" s="54">
        <v>32.1</v>
      </c>
      <c r="L12" s="54">
        <v>27.180000000000003</v>
      </c>
      <c r="M12" s="54">
        <v>31.03</v>
      </c>
      <c r="N12" s="54">
        <v>26.110000000000003</v>
      </c>
      <c r="O12" s="54">
        <v>32.36</v>
      </c>
      <c r="P12" s="54">
        <v>31.12</v>
      </c>
      <c r="Q12" s="54">
        <v>28.02</v>
      </c>
      <c r="R12" s="54">
        <v>26.83</v>
      </c>
    </row>
    <row r="13" spans="1:18" x14ac:dyDescent="0.3">
      <c r="A13">
        <v>2</v>
      </c>
      <c r="B13" t="s">
        <v>76</v>
      </c>
      <c r="C13" t="s">
        <v>53</v>
      </c>
      <c r="D13" t="s">
        <v>26</v>
      </c>
      <c r="E13" t="s">
        <v>83</v>
      </c>
      <c r="G13" s="54">
        <v>37.799999999999997</v>
      </c>
      <c r="H13" s="54">
        <v>34.200000000000003</v>
      </c>
      <c r="I13" s="54">
        <v>34.229999999999997</v>
      </c>
      <c r="J13" s="54">
        <v>31.19</v>
      </c>
      <c r="K13" s="54">
        <v>32.700000000000003</v>
      </c>
      <c r="L13" s="54">
        <v>27.69</v>
      </c>
      <c r="M13" s="54">
        <v>31.61</v>
      </c>
      <c r="N13" s="54">
        <v>26.6</v>
      </c>
      <c r="O13" s="54">
        <v>34.729999999999997</v>
      </c>
      <c r="P13" s="54">
        <v>31.71</v>
      </c>
      <c r="Q13" s="54">
        <v>28.55</v>
      </c>
      <c r="R13" s="54">
        <v>27.33</v>
      </c>
    </row>
    <row r="14" spans="1:18" x14ac:dyDescent="0.3">
      <c r="A14">
        <v>2</v>
      </c>
      <c r="B14" t="s">
        <v>76</v>
      </c>
      <c r="C14" t="s">
        <v>53</v>
      </c>
      <c r="D14" t="s">
        <v>62</v>
      </c>
      <c r="E14" t="s">
        <v>84</v>
      </c>
      <c r="G14" s="54">
        <v>34.44</v>
      </c>
      <c r="H14" s="54">
        <v>31.29</v>
      </c>
      <c r="I14" s="54">
        <v>32.97</v>
      </c>
      <c r="J14" s="54">
        <v>30.03</v>
      </c>
      <c r="K14" s="54">
        <v>31.5</v>
      </c>
      <c r="L14" s="54">
        <v>26.67</v>
      </c>
      <c r="M14" s="54">
        <v>29</v>
      </c>
      <c r="N14" s="54">
        <v>24.4</v>
      </c>
      <c r="O14" s="54">
        <v>30.24</v>
      </c>
      <c r="P14" s="54">
        <v>29.08</v>
      </c>
      <c r="Q14" s="54">
        <v>27.49</v>
      </c>
      <c r="R14" s="54">
        <v>25.07</v>
      </c>
    </row>
    <row r="15" spans="1:18" x14ac:dyDescent="0.3">
      <c r="A15">
        <v>3</v>
      </c>
      <c r="B15" t="s">
        <v>82</v>
      </c>
      <c r="C15" t="s">
        <v>53</v>
      </c>
      <c r="D15" t="s">
        <v>23</v>
      </c>
      <c r="E15" t="s">
        <v>92</v>
      </c>
      <c r="G15" s="54">
        <v>30.8</v>
      </c>
      <c r="H15" s="54">
        <v>27.2</v>
      </c>
      <c r="I15" s="54">
        <v>28</v>
      </c>
      <c r="J15" s="54">
        <v>25.2</v>
      </c>
      <c r="K15" s="54">
        <v>26.6</v>
      </c>
      <c r="L15" s="54">
        <v>22</v>
      </c>
      <c r="M15" s="54">
        <v>25.8</v>
      </c>
      <c r="N15" s="54">
        <v>21</v>
      </c>
      <c r="O15" s="54">
        <v>27.73</v>
      </c>
      <c r="P15" s="54">
        <v>25.68</v>
      </c>
      <c r="Q15" s="54">
        <v>22.79</v>
      </c>
      <c r="R15" s="54">
        <v>21.7</v>
      </c>
    </row>
    <row r="16" spans="1:18" x14ac:dyDescent="0.3">
      <c r="A16">
        <v>3</v>
      </c>
      <c r="B16" t="s">
        <v>82</v>
      </c>
      <c r="C16" t="s">
        <v>53</v>
      </c>
      <c r="D16" t="s">
        <v>24</v>
      </c>
      <c r="E16" t="s">
        <v>93</v>
      </c>
      <c r="G16" s="54">
        <v>32.340000000000003</v>
      </c>
      <c r="H16" s="54">
        <v>28.56</v>
      </c>
      <c r="I16" s="54">
        <v>29.4</v>
      </c>
      <c r="J16" s="54">
        <v>26.46</v>
      </c>
      <c r="K16" s="54">
        <v>27.93</v>
      </c>
      <c r="L16" s="54">
        <v>23.1</v>
      </c>
      <c r="M16" s="54">
        <v>27.09</v>
      </c>
      <c r="N16" s="54">
        <v>22.05</v>
      </c>
      <c r="O16" s="54">
        <v>29.11</v>
      </c>
      <c r="P16" s="54">
        <v>26.96</v>
      </c>
      <c r="Q16" s="54">
        <v>23.92</v>
      </c>
      <c r="R16" s="54">
        <v>22.79</v>
      </c>
    </row>
    <row r="17" spans="1:18" x14ac:dyDescent="0.3">
      <c r="A17">
        <v>3</v>
      </c>
      <c r="B17" t="s">
        <v>82</v>
      </c>
      <c r="C17" t="s">
        <v>53</v>
      </c>
      <c r="D17" t="s">
        <v>25</v>
      </c>
      <c r="E17" t="s">
        <v>94</v>
      </c>
      <c r="G17" s="54">
        <v>33.119999999999997</v>
      </c>
      <c r="H17" s="54">
        <v>29.7</v>
      </c>
      <c r="I17" s="54">
        <v>29.96</v>
      </c>
      <c r="J17" s="54">
        <v>26.970000000000002</v>
      </c>
      <c r="K17" s="54">
        <v>28.470000000000002</v>
      </c>
      <c r="L17" s="54">
        <v>23.54</v>
      </c>
      <c r="M17" s="54">
        <v>27.610000000000003</v>
      </c>
      <c r="N17" s="54">
        <v>22.47</v>
      </c>
      <c r="O17" s="54">
        <v>30.2</v>
      </c>
      <c r="P17" s="54">
        <v>27.48</v>
      </c>
      <c r="Q17" s="54">
        <v>24.38</v>
      </c>
      <c r="R17" s="54">
        <v>23.22</v>
      </c>
    </row>
    <row r="18" spans="1:18" x14ac:dyDescent="0.3">
      <c r="A18">
        <v>3</v>
      </c>
      <c r="B18" t="s">
        <v>82</v>
      </c>
      <c r="C18" t="s">
        <v>53</v>
      </c>
      <c r="D18" t="s">
        <v>26</v>
      </c>
      <c r="E18" t="s">
        <v>95</v>
      </c>
      <c r="G18" s="54">
        <v>36.799999999999997</v>
      </c>
      <c r="H18" s="54">
        <v>33</v>
      </c>
      <c r="I18" s="54">
        <v>32.799999999999997</v>
      </c>
      <c r="J18" s="54">
        <v>29.2</v>
      </c>
      <c r="K18" s="54">
        <v>29.6</v>
      </c>
      <c r="L18" s="54">
        <v>23.98</v>
      </c>
      <c r="M18" s="54">
        <v>28.130000000000003</v>
      </c>
      <c r="N18" s="54">
        <v>22.89</v>
      </c>
      <c r="O18" s="54">
        <v>33.56</v>
      </c>
      <c r="P18" s="54">
        <v>29.81</v>
      </c>
      <c r="Q18" s="54">
        <v>24.94</v>
      </c>
      <c r="R18" s="54">
        <v>23.66</v>
      </c>
    </row>
    <row r="19" spans="1:18" x14ac:dyDescent="0.3">
      <c r="A19">
        <v>3</v>
      </c>
      <c r="B19" t="s">
        <v>82</v>
      </c>
      <c r="C19" t="s">
        <v>53</v>
      </c>
      <c r="D19" t="s">
        <v>62</v>
      </c>
      <c r="E19" t="s">
        <v>96</v>
      </c>
      <c r="G19" s="54">
        <v>32.340000000000003</v>
      </c>
      <c r="H19" s="54">
        <v>28.56</v>
      </c>
      <c r="I19" s="54">
        <v>29.4</v>
      </c>
      <c r="J19" s="54">
        <v>26.46</v>
      </c>
      <c r="K19" s="54">
        <v>27.93</v>
      </c>
      <c r="L19" s="54">
        <v>23.1</v>
      </c>
      <c r="M19" s="54">
        <v>25.8</v>
      </c>
      <c r="N19" s="54">
        <v>21</v>
      </c>
      <c r="O19" s="54">
        <v>27.73</v>
      </c>
      <c r="P19" s="54">
        <v>25.68</v>
      </c>
      <c r="Q19" s="54">
        <v>23.92</v>
      </c>
      <c r="R19" s="54">
        <v>21.7</v>
      </c>
    </row>
    <row r="20" spans="1:18" x14ac:dyDescent="0.3">
      <c r="A20">
        <v>4</v>
      </c>
      <c r="B20" t="s">
        <v>78</v>
      </c>
      <c r="C20" t="s">
        <v>53</v>
      </c>
      <c r="D20" t="s">
        <v>23</v>
      </c>
      <c r="E20" t="s">
        <v>97</v>
      </c>
      <c r="G20" s="54">
        <v>44.8</v>
      </c>
      <c r="H20" s="54">
        <v>39.4</v>
      </c>
      <c r="I20" s="54">
        <v>42</v>
      </c>
      <c r="J20" s="54">
        <v>37</v>
      </c>
      <c r="K20" s="54">
        <v>39.6</v>
      </c>
      <c r="L20" s="54">
        <v>31.2</v>
      </c>
      <c r="M20" s="54">
        <v>37.799999999999997</v>
      </c>
      <c r="N20" s="54">
        <v>29.4</v>
      </c>
      <c r="O20" s="54">
        <v>40.19</v>
      </c>
      <c r="P20" s="54">
        <v>37.85</v>
      </c>
      <c r="Q20" s="54">
        <v>32.630000000000003</v>
      </c>
      <c r="R20" s="54">
        <v>30.63</v>
      </c>
    </row>
    <row r="21" spans="1:18" x14ac:dyDescent="0.3">
      <c r="A21">
        <v>4</v>
      </c>
      <c r="B21" t="s">
        <v>78</v>
      </c>
      <c r="C21" t="s">
        <v>53</v>
      </c>
      <c r="D21" t="s">
        <v>24</v>
      </c>
      <c r="E21" t="s">
        <v>98</v>
      </c>
      <c r="G21" s="54">
        <v>47.04</v>
      </c>
      <c r="H21" s="54">
        <v>41.37</v>
      </c>
      <c r="I21" s="54">
        <v>44.1</v>
      </c>
      <c r="J21" s="54">
        <v>38.85</v>
      </c>
      <c r="K21" s="54">
        <v>41.58</v>
      </c>
      <c r="L21" s="54">
        <v>32.76</v>
      </c>
      <c r="M21" s="54">
        <v>39.69</v>
      </c>
      <c r="N21" s="54">
        <v>30.87</v>
      </c>
      <c r="O21" s="54">
        <v>42.2</v>
      </c>
      <c r="P21" s="54">
        <v>39.75</v>
      </c>
      <c r="Q21" s="54">
        <v>34.270000000000003</v>
      </c>
      <c r="R21" s="54">
        <v>32.159999999999997</v>
      </c>
    </row>
    <row r="22" spans="1:18" x14ac:dyDescent="0.3">
      <c r="A22">
        <v>4</v>
      </c>
      <c r="B22" t="s">
        <v>78</v>
      </c>
      <c r="C22" t="s">
        <v>53</v>
      </c>
      <c r="D22" t="s">
        <v>25</v>
      </c>
      <c r="E22" t="s">
        <v>99</v>
      </c>
      <c r="G22" s="54">
        <v>47.94</v>
      </c>
      <c r="H22" s="54">
        <v>42.16</v>
      </c>
      <c r="I22" s="54">
        <v>44.94</v>
      </c>
      <c r="J22" s="54">
        <v>39.590000000000003</v>
      </c>
      <c r="K22" s="54">
        <v>42.379999999999995</v>
      </c>
      <c r="L22" s="54">
        <v>33.39</v>
      </c>
      <c r="M22" s="54">
        <v>40.449999999999996</v>
      </c>
      <c r="N22" s="54">
        <v>31.46</v>
      </c>
      <c r="O22" s="54">
        <v>43.01</v>
      </c>
      <c r="P22" s="54">
        <v>40.5</v>
      </c>
      <c r="Q22" s="54">
        <v>34.92</v>
      </c>
      <c r="R22" s="54">
        <v>32.78</v>
      </c>
    </row>
    <row r="23" spans="1:18" x14ac:dyDescent="0.3">
      <c r="A23">
        <v>4</v>
      </c>
      <c r="B23" t="s">
        <v>78</v>
      </c>
      <c r="C23" t="s">
        <v>53</v>
      </c>
      <c r="D23" t="s">
        <v>26</v>
      </c>
      <c r="E23" t="s">
        <v>100</v>
      </c>
      <c r="G23" s="54">
        <v>52.4</v>
      </c>
      <c r="H23" s="54">
        <v>46.8</v>
      </c>
      <c r="I23" s="54">
        <v>46.4</v>
      </c>
      <c r="J23" s="54">
        <v>41</v>
      </c>
      <c r="K23" s="54">
        <v>43.18</v>
      </c>
      <c r="L23" s="54">
        <v>34.019999999999996</v>
      </c>
      <c r="M23" s="54">
        <v>41.21</v>
      </c>
      <c r="N23" s="54">
        <v>32.049999999999997</v>
      </c>
      <c r="O23" s="54">
        <v>47.62</v>
      </c>
      <c r="P23" s="54">
        <v>41.92</v>
      </c>
      <c r="Q23" s="54">
        <v>35.58</v>
      </c>
      <c r="R23" s="54">
        <v>33.39</v>
      </c>
    </row>
    <row r="24" spans="1:18" x14ac:dyDescent="0.3">
      <c r="A24">
        <v>4</v>
      </c>
      <c r="B24" t="s">
        <v>78</v>
      </c>
      <c r="C24" t="s">
        <v>53</v>
      </c>
      <c r="D24" t="s">
        <v>62</v>
      </c>
      <c r="E24" t="s">
        <v>101</v>
      </c>
      <c r="G24" s="54">
        <v>47.04</v>
      </c>
      <c r="H24" s="54">
        <v>41.37</v>
      </c>
      <c r="I24" s="54">
        <v>44.1</v>
      </c>
      <c r="J24" s="54">
        <v>38.85</v>
      </c>
      <c r="K24" s="54">
        <v>41.58</v>
      </c>
      <c r="L24" s="54">
        <v>32.76</v>
      </c>
      <c r="M24" s="54">
        <v>37.799999999999997</v>
      </c>
      <c r="N24" s="54">
        <v>29.4</v>
      </c>
      <c r="O24" s="54">
        <v>40.19</v>
      </c>
      <c r="P24" s="54">
        <v>37.85</v>
      </c>
      <c r="Q24" s="54">
        <v>34.270000000000003</v>
      </c>
      <c r="R24" s="54">
        <v>30.63</v>
      </c>
    </row>
    <row r="25" spans="1:18" x14ac:dyDescent="0.3">
      <c r="A25">
        <v>5</v>
      </c>
      <c r="B25" t="s">
        <v>89</v>
      </c>
      <c r="C25" t="s">
        <v>53</v>
      </c>
      <c r="D25" t="s">
        <v>23</v>
      </c>
      <c r="E25" t="s">
        <v>102</v>
      </c>
      <c r="G25" s="54">
        <v>45.2</v>
      </c>
      <c r="H25" s="54">
        <v>40.4</v>
      </c>
      <c r="I25" s="54">
        <v>42.8</v>
      </c>
      <c r="J25" s="54">
        <v>38.200000000000003</v>
      </c>
      <c r="K25" s="54">
        <v>40.6</v>
      </c>
      <c r="L25" s="54">
        <v>33</v>
      </c>
      <c r="M25" s="54">
        <v>39</v>
      </c>
      <c r="N25" s="54">
        <v>31.4</v>
      </c>
      <c r="O25" s="54">
        <v>41.1</v>
      </c>
      <c r="P25" s="54">
        <v>38.99</v>
      </c>
      <c r="Q25" s="54">
        <v>34.299999999999997</v>
      </c>
      <c r="R25" s="54">
        <v>32.51</v>
      </c>
    </row>
    <row r="26" spans="1:18" x14ac:dyDescent="0.3">
      <c r="A26">
        <v>5</v>
      </c>
      <c r="B26" t="s">
        <v>89</v>
      </c>
      <c r="C26" t="s">
        <v>53</v>
      </c>
      <c r="D26" t="s">
        <v>24</v>
      </c>
      <c r="E26" t="s">
        <v>103</v>
      </c>
      <c r="G26" s="54">
        <v>47.46</v>
      </c>
      <c r="H26" s="54">
        <v>42.42</v>
      </c>
      <c r="I26" s="54">
        <v>44.94</v>
      </c>
      <c r="J26" s="54">
        <v>40.11</v>
      </c>
      <c r="K26" s="54">
        <v>42.63</v>
      </c>
      <c r="L26" s="54">
        <v>34.65</v>
      </c>
      <c r="M26" s="54">
        <v>40.950000000000003</v>
      </c>
      <c r="N26" s="54">
        <v>32.97</v>
      </c>
      <c r="O26" s="54">
        <v>43.16</v>
      </c>
      <c r="P26" s="54">
        <v>40.93</v>
      </c>
      <c r="Q26" s="54">
        <v>36.01</v>
      </c>
      <c r="R26" s="54">
        <v>34.14</v>
      </c>
    </row>
    <row r="27" spans="1:18" x14ac:dyDescent="0.3">
      <c r="A27">
        <v>5</v>
      </c>
      <c r="B27" t="s">
        <v>89</v>
      </c>
      <c r="C27" t="s">
        <v>53</v>
      </c>
      <c r="D27" t="s">
        <v>25</v>
      </c>
      <c r="E27" t="s">
        <v>104</v>
      </c>
      <c r="G27" s="54">
        <v>48.42</v>
      </c>
      <c r="H27" s="54">
        <v>43.56</v>
      </c>
      <c r="I27" s="54">
        <v>45.8</v>
      </c>
      <c r="J27" s="54">
        <v>40.879999999999995</v>
      </c>
      <c r="K27" s="54">
        <v>43.449999999999996</v>
      </c>
      <c r="L27" s="54">
        <v>35.31</v>
      </c>
      <c r="M27" s="54">
        <v>41.73</v>
      </c>
      <c r="N27" s="54">
        <v>33.6</v>
      </c>
      <c r="O27" s="54">
        <v>44.27</v>
      </c>
      <c r="P27" s="54">
        <v>41.72</v>
      </c>
      <c r="Q27" s="54">
        <v>36.700000000000003</v>
      </c>
      <c r="R27" s="54">
        <v>34.79</v>
      </c>
    </row>
    <row r="28" spans="1:18" x14ac:dyDescent="0.3">
      <c r="A28">
        <v>5</v>
      </c>
      <c r="B28" t="s">
        <v>89</v>
      </c>
      <c r="C28" t="s">
        <v>53</v>
      </c>
      <c r="D28" t="s">
        <v>26</v>
      </c>
      <c r="E28" t="s">
        <v>105</v>
      </c>
      <c r="G28" s="54">
        <v>53.8</v>
      </c>
      <c r="H28" s="54">
        <v>48.4</v>
      </c>
      <c r="I28" s="54">
        <v>48</v>
      </c>
      <c r="J28" s="54">
        <v>43</v>
      </c>
      <c r="K28" s="54">
        <v>44.269999999999996</v>
      </c>
      <c r="L28" s="54">
        <v>35.97</v>
      </c>
      <c r="M28" s="54">
        <v>42.51</v>
      </c>
      <c r="N28" s="54">
        <v>34.229999999999997</v>
      </c>
      <c r="O28" s="54">
        <v>49.19</v>
      </c>
      <c r="P28" s="54">
        <v>43.85</v>
      </c>
      <c r="Q28" s="54">
        <v>37.39</v>
      </c>
      <c r="R28" s="54">
        <v>35.44</v>
      </c>
    </row>
    <row r="29" spans="1:18" x14ac:dyDescent="0.3">
      <c r="A29">
        <v>5</v>
      </c>
      <c r="B29" t="s">
        <v>89</v>
      </c>
      <c r="C29" t="s">
        <v>53</v>
      </c>
      <c r="D29" t="s">
        <v>62</v>
      </c>
      <c r="E29" t="s">
        <v>106</v>
      </c>
      <c r="G29" s="54">
        <v>47.46</v>
      </c>
      <c r="H29" s="54">
        <v>42.42</v>
      </c>
      <c r="I29" s="54">
        <v>44.94</v>
      </c>
      <c r="J29" s="54">
        <v>40.11</v>
      </c>
      <c r="K29" s="54">
        <v>42.63</v>
      </c>
      <c r="L29" s="54">
        <v>34.65</v>
      </c>
      <c r="M29" s="54">
        <v>39</v>
      </c>
      <c r="N29" s="54">
        <v>31.4</v>
      </c>
      <c r="O29" s="54">
        <v>41.1</v>
      </c>
      <c r="P29" s="54">
        <v>38.99</v>
      </c>
      <c r="Q29" s="54">
        <v>36.01</v>
      </c>
      <c r="R29" s="54">
        <v>32.51</v>
      </c>
    </row>
    <row r="30" spans="1:18" x14ac:dyDescent="0.3">
      <c r="A30">
        <v>6</v>
      </c>
      <c r="B30" t="s">
        <v>68</v>
      </c>
      <c r="C30" t="s">
        <v>53</v>
      </c>
      <c r="D30" t="s">
        <v>23</v>
      </c>
      <c r="E30" t="s">
        <v>107</v>
      </c>
      <c r="G30" s="54">
        <v>44.8</v>
      </c>
      <c r="H30" s="54">
        <v>39.799999999999997</v>
      </c>
      <c r="I30" s="54">
        <v>42.4</v>
      </c>
      <c r="J30" s="54">
        <v>37.6</v>
      </c>
      <c r="K30" s="54">
        <v>40</v>
      </c>
      <c r="L30" s="54">
        <v>32.200000000000003</v>
      </c>
      <c r="M30" s="54">
        <v>38.4</v>
      </c>
      <c r="N30" s="54">
        <v>30.4</v>
      </c>
      <c r="O30" s="54">
        <v>40.53</v>
      </c>
      <c r="P30" s="54">
        <v>38.42</v>
      </c>
      <c r="Q30" s="54">
        <v>33.53</v>
      </c>
      <c r="R30" s="54">
        <v>31.57</v>
      </c>
    </row>
    <row r="31" spans="1:18" x14ac:dyDescent="0.3">
      <c r="A31">
        <v>6</v>
      </c>
      <c r="B31" t="s">
        <v>68</v>
      </c>
      <c r="C31" t="s">
        <v>53</v>
      </c>
      <c r="D31" t="s">
        <v>24</v>
      </c>
      <c r="E31" t="s">
        <v>108</v>
      </c>
      <c r="G31" s="54">
        <v>47.04</v>
      </c>
      <c r="H31" s="54">
        <v>41.79</v>
      </c>
      <c r="I31" s="54">
        <v>44.52</v>
      </c>
      <c r="J31" s="54">
        <v>39.479999999999997</v>
      </c>
      <c r="K31" s="54">
        <v>42</v>
      </c>
      <c r="L31" s="54">
        <v>33.81</v>
      </c>
      <c r="M31" s="54">
        <v>40.32</v>
      </c>
      <c r="N31" s="54">
        <v>31.92</v>
      </c>
      <c r="O31" s="54">
        <v>42.56</v>
      </c>
      <c r="P31" s="54">
        <v>40.340000000000003</v>
      </c>
      <c r="Q31" s="54">
        <v>35.21</v>
      </c>
      <c r="R31" s="54">
        <v>33.15</v>
      </c>
    </row>
    <row r="32" spans="1:18" x14ac:dyDescent="0.3">
      <c r="A32">
        <v>6</v>
      </c>
      <c r="B32" t="s">
        <v>68</v>
      </c>
      <c r="C32" t="s">
        <v>53</v>
      </c>
      <c r="D32" t="s">
        <v>25</v>
      </c>
      <c r="E32" t="s">
        <v>109</v>
      </c>
      <c r="G32" s="54">
        <v>47.94</v>
      </c>
      <c r="H32" s="54">
        <v>42.589999999999996</v>
      </c>
      <c r="I32" s="54">
        <v>45.37</v>
      </c>
      <c r="J32" s="54">
        <v>40.239999999999995</v>
      </c>
      <c r="K32" s="54">
        <v>42.8</v>
      </c>
      <c r="L32" s="54">
        <v>34.46</v>
      </c>
      <c r="M32" s="54">
        <v>41.089999999999996</v>
      </c>
      <c r="N32" s="54">
        <v>32.53</v>
      </c>
      <c r="O32" s="54">
        <v>43.37</v>
      </c>
      <c r="P32" s="54">
        <v>41.12</v>
      </c>
      <c r="Q32" s="54">
        <v>35.880000000000003</v>
      </c>
      <c r="R32" s="54">
        <v>33.78</v>
      </c>
    </row>
    <row r="33" spans="1:18" x14ac:dyDescent="0.3">
      <c r="A33">
        <v>6</v>
      </c>
      <c r="B33" t="s">
        <v>68</v>
      </c>
      <c r="C33" t="s">
        <v>53</v>
      </c>
      <c r="D33" t="s">
        <v>26</v>
      </c>
      <c r="E33" t="s">
        <v>110</v>
      </c>
      <c r="G33" s="54">
        <v>52.4</v>
      </c>
      <c r="H33" s="54">
        <v>46.6</v>
      </c>
      <c r="I33" s="54">
        <v>46.22</v>
      </c>
      <c r="J33" s="54">
        <v>41</v>
      </c>
      <c r="K33" s="54">
        <v>43.6</v>
      </c>
      <c r="L33" s="54">
        <v>35.11</v>
      </c>
      <c r="M33" s="54">
        <v>41.86</v>
      </c>
      <c r="N33" s="54">
        <v>33.14</v>
      </c>
      <c r="O33" s="54">
        <v>47.45</v>
      </c>
      <c r="P33" s="54">
        <v>41.89</v>
      </c>
      <c r="Q33" s="54">
        <v>36.56</v>
      </c>
      <c r="R33" s="54">
        <v>34.42</v>
      </c>
    </row>
    <row r="34" spans="1:18" x14ac:dyDescent="0.3">
      <c r="A34">
        <v>6</v>
      </c>
      <c r="B34" t="s">
        <v>68</v>
      </c>
      <c r="C34" t="s">
        <v>53</v>
      </c>
      <c r="D34" t="s">
        <v>62</v>
      </c>
      <c r="E34" t="s">
        <v>111</v>
      </c>
      <c r="G34" s="54">
        <v>47.04</v>
      </c>
      <c r="H34" s="54">
        <v>41.79</v>
      </c>
      <c r="I34" s="54">
        <v>44.52</v>
      </c>
      <c r="J34" s="54">
        <v>39.479999999999997</v>
      </c>
      <c r="K34" s="54">
        <v>42</v>
      </c>
      <c r="L34" s="54">
        <v>33.81</v>
      </c>
      <c r="M34" s="54">
        <v>38.4</v>
      </c>
      <c r="N34" s="54">
        <v>30.4</v>
      </c>
      <c r="O34" s="54">
        <v>40.53</v>
      </c>
      <c r="P34" s="54">
        <v>38.42</v>
      </c>
      <c r="Q34" s="54">
        <v>35.21</v>
      </c>
      <c r="R34" s="54">
        <v>31.57</v>
      </c>
    </row>
    <row r="35" spans="1:18" x14ac:dyDescent="0.3">
      <c r="A35">
        <v>7</v>
      </c>
      <c r="B35" t="s">
        <v>80</v>
      </c>
      <c r="C35" t="s">
        <v>53</v>
      </c>
      <c r="D35" t="s">
        <v>23</v>
      </c>
      <c r="E35" t="s">
        <v>112</v>
      </c>
      <c r="G35" s="54">
        <v>28.6</v>
      </c>
      <c r="H35" s="54">
        <v>25.4</v>
      </c>
      <c r="I35" s="54">
        <v>26.2</v>
      </c>
      <c r="J35" s="54">
        <v>24</v>
      </c>
      <c r="K35" s="54">
        <v>25</v>
      </c>
      <c r="L35" s="54">
        <v>21.4</v>
      </c>
      <c r="M35" s="54">
        <v>24.4</v>
      </c>
      <c r="N35" s="54">
        <v>20.6</v>
      </c>
      <c r="O35" s="54">
        <v>25.87</v>
      </c>
      <c r="P35" s="54">
        <v>24.38</v>
      </c>
      <c r="Q35" s="54">
        <v>22.01</v>
      </c>
      <c r="R35" s="54">
        <v>21.16</v>
      </c>
    </row>
    <row r="36" spans="1:18" x14ac:dyDescent="0.3">
      <c r="A36">
        <v>7</v>
      </c>
      <c r="B36" t="s">
        <v>80</v>
      </c>
      <c r="C36" t="s">
        <v>53</v>
      </c>
      <c r="D36" t="s">
        <v>24</v>
      </c>
      <c r="E36" t="s">
        <v>113</v>
      </c>
      <c r="G36" s="54">
        <v>30.03</v>
      </c>
      <c r="H36" s="54">
        <v>26.67</v>
      </c>
      <c r="I36" s="54">
        <v>27.51</v>
      </c>
      <c r="J36" s="54">
        <v>25.2</v>
      </c>
      <c r="K36" s="54">
        <v>26.25</v>
      </c>
      <c r="L36" s="54">
        <v>22.47</v>
      </c>
      <c r="M36" s="54">
        <v>25.62</v>
      </c>
      <c r="N36" s="54">
        <v>21.63</v>
      </c>
      <c r="O36" s="54">
        <v>27.16</v>
      </c>
      <c r="P36" s="54">
        <v>25.59</v>
      </c>
      <c r="Q36" s="54">
        <v>23.12</v>
      </c>
      <c r="R36" s="54">
        <v>22.21</v>
      </c>
    </row>
    <row r="37" spans="1:18" x14ac:dyDescent="0.3">
      <c r="A37">
        <v>7</v>
      </c>
      <c r="B37" t="s">
        <v>80</v>
      </c>
      <c r="C37" t="s">
        <v>53</v>
      </c>
      <c r="D37" t="s">
        <v>25</v>
      </c>
      <c r="E37" t="s">
        <v>114</v>
      </c>
      <c r="G37" s="54">
        <v>30.610000000000003</v>
      </c>
      <c r="H37" s="54">
        <v>27.540000000000003</v>
      </c>
      <c r="I37" s="54">
        <v>28.040000000000003</v>
      </c>
      <c r="J37" s="54">
        <v>25.68</v>
      </c>
      <c r="K37" s="54">
        <v>26.75</v>
      </c>
      <c r="L37" s="54">
        <v>22.900000000000002</v>
      </c>
      <c r="M37" s="54">
        <v>26.110000000000003</v>
      </c>
      <c r="N37" s="54">
        <v>22.05</v>
      </c>
      <c r="O37" s="54">
        <v>27.99</v>
      </c>
      <c r="P37" s="54">
        <v>26.08</v>
      </c>
      <c r="Q37" s="54">
        <v>23.56</v>
      </c>
      <c r="R37" s="54">
        <v>22.64</v>
      </c>
    </row>
    <row r="38" spans="1:18" x14ac:dyDescent="0.3">
      <c r="A38">
        <v>7</v>
      </c>
      <c r="B38" t="s">
        <v>80</v>
      </c>
      <c r="C38" t="s">
        <v>53</v>
      </c>
      <c r="D38" t="s">
        <v>26</v>
      </c>
      <c r="E38" t="s">
        <v>115</v>
      </c>
      <c r="G38" s="54">
        <v>34</v>
      </c>
      <c r="H38" s="54">
        <v>30.6</v>
      </c>
      <c r="I38" s="54">
        <v>30.4</v>
      </c>
      <c r="J38" s="54">
        <v>27.2</v>
      </c>
      <c r="K38" s="54">
        <v>27.4</v>
      </c>
      <c r="L38" s="54">
        <v>23.330000000000002</v>
      </c>
      <c r="M38" s="54">
        <v>26.6</v>
      </c>
      <c r="N38" s="54">
        <v>22.470000000000002</v>
      </c>
      <c r="O38" s="54">
        <v>31.1</v>
      </c>
      <c r="P38" s="54">
        <v>27.75</v>
      </c>
      <c r="Q38" s="54">
        <v>24.02</v>
      </c>
      <c r="R38" s="54">
        <v>23.07</v>
      </c>
    </row>
    <row r="39" spans="1:18" x14ac:dyDescent="0.3">
      <c r="A39">
        <v>7</v>
      </c>
      <c r="B39" t="s">
        <v>80</v>
      </c>
      <c r="C39" t="s">
        <v>53</v>
      </c>
      <c r="D39" t="s">
        <v>62</v>
      </c>
      <c r="E39" t="s">
        <v>116</v>
      </c>
      <c r="G39" s="54">
        <v>30.03</v>
      </c>
      <c r="H39" s="54">
        <v>26.67</v>
      </c>
      <c r="I39" s="54">
        <v>27.51</v>
      </c>
      <c r="J39" s="54">
        <v>25.2</v>
      </c>
      <c r="K39" s="54">
        <v>26.25</v>
      </c>
      <c r="L39" s="54">
        <v>22.47</v>
      </c>
      <c r="M39" s="54">
        <v>24.4</v>
      </c>
      <c r="N39" s="54">
        <v>20.6</v>
      </c>
      <c r="O39" s="54">
        <v>25.87</v>
      </c>
      <c r="P39" s="54">
        <v>24.38</v>
      </c>
      <c r="Q39" s="54">
        <v>23.12</v>
      </c>
      <c r="R39" s="54">
        <v>21.16</v>
      </c>
    </row>
    <row r="40" spans="1:18" x14ac:dyDescent="0.3">
      <c r="A40">
        <v>8</v>
      </c>
      <c r="B40" t="s">
        <v>70</v>
      </c>
      <c r="C40" t="s">
        <v>53</v>
      </c>
      <c r="D40" t="s">
        <v>23</v>
      </c>
      <c r="E40" t="s">
        <v>117</v>
      </c>
      <c r="G40" s="54">
        <v>28.6</v>
      </c>
      <c r="H40" s="54">
        <v>26</v>
      </c>
      <c r="I40" s="54">
        <v>27</v>
      </c>
      <c r="J40" s="54">
        <v>24.8</v>
      </c>
      <c r="K40" s="54">
        <v>26</v>
      </c>
      <c r="L40" s="54">
        <v>22.4</v>
      </c>
      <c r="M40" s="54">
        <v>25.2</v>
      </c>
      <c r="N40" s="54">
        <v>21.6</v>
      </c>
      <c r="O40" s="54">
        <v>26.38</v>
      </c>
      <c r="P40" s="54">
        <v>25.18</v>
      </c>
      <c r="Q40" s="54">
        <v>23.01</v>
      </c>
      <c r="R40" s="54">
        <v>22.13</v>
      </c>
    </row>
    <row r="41" spans="1:18" x14ac:dyDescent="0.3">
      <c r="A41">
        <v>8</v>
      </c>
      <c r="B41" t="s">
        <v>70</v>
      </c>
      <c r="C41" t="s">
        <v>53</v>
      </c>
      <c r="D41" t="s">
        <v>24</v>
      </c>
      <c r="E41" t="s">
        <v>118</v>
      </c>
      <c r="G41" s="54">
        <v>30.03</v>
      </c>
      <c r="H41" s="54">
        <v>27.3</v>
      </c>
      <c r="I41" s="54">
        <v>28.35</v>
      </c>
      <c r="J41" s="54">
        <v>26.04</v>
      </c>
      <c r="K41" s="54">
        <v>27.3</v>
      </c>
      <c r="L41" s="54">
        <v>23.52</v>
      </c>
      <c r="M41" s="54">
        <v>26.46</v>
      </c>
      <c r="N41" s="54">
        <v>22.68</v>
      </c>
      <c r="O41" s="54">
        <v>27.7</v>
      </c>
      <c r="P41" s="54">
        <v>26.43</v>
      </c>
      <c r="Q41" s="54">
        <v>24.17</v>
      </c>
      <c r="R41" s="54">
        <v>23.23</v>
      </c>
    </row>
    <row r="42" spans="1:18" x14ac:dyDescent="0.3">
      <c r="A42">
        <v>8</v>
      </c>
      <c r="B42" t="s">
        <v>70</v>
      </c>
      <c r="C42" t="s">
        <v>53</v>
      </c>
      <c r="D42" t="s">
        <v>25</v>
      </c>
      <c r="E42" t="s">
        <v>119</v>
      </c>
      <c r="G42" s="54">
        <v>30.610000000000003</v>
      </c>
      <c r="H42" s="54">
        <v>27.82</v>
      </c>
      <c r="I42" s="54">
        <v>28.89</v>
      </c>
      <c r="J42" s="54">
        <v>26.540000000000003</v>
      </c>
      <c r="K42" s="54">
        <v>27.82</v>
      </c>
      <c r="L42" s="54">
        <v>23.970000000000002</v>
      </c>
      <c r="M42" s="54">
        <v>26.970000000000002</v>
      </c>
      <c r="N42" s="54">
        <v>23.12</v>
      </c>
      <c r="O42" s="54">
        <v>28.23</v>
      </c>
      <c r="P42" s="54">
        <v>26.94</v>
      </c>
      <c r="Q42" s="54">
        <v>24.63</v>
      </c>
      <c r="R42" s="54">
        <v>23.68</v>
      </c>
    </row>
    <row r="43" spans="1:18" x14ac:dyDescent="0.3">
      <c r="A43">
        <v>8</v>
      </c>
      <c r="B43" t="s">
        <v>70</v>
      </c>
      <c r="C43" t="s">
        <v>53</v>
      </c>
      <c r="D43" t="s">
        <v>26</v>
      </c>
      <c r="E43" t="s">
        <v>120</v>
      </c>
      <c r="G43" s="54">
        <v>33.4</v>
      </c>
      <c r="H43" s="54">
        <v>30.4</v>
      </c>
      <c r="I43" s="54">
        <v>30.2</v>
      </c>
      <c r="J43" s="54">
        <v>27.4</v>
      </c>
      <c r="K43" s="54">
        <v>28.34</v>
      </c>
      <c r="L43" s="54">
        <v>24.42</v>
      </c>
      <c r="M43" s="54">
        <v>27.48</v>
      </c>
      <c r="N43" s="54">
        <v>23.560000000000002</v>
      </c>
      <c r="O43" s="54">
        <v>30.84</v>
      </c>
      <c r="P43" s="54">
        <v>27.88</v>
      </c>
      <c r="Q43" s="54">
        <v>25.09</v>
      </c>
      <c r="R43" s="54">
        <v>24.13</v>
      </c>
    </row>
    <row r="44" spans="1:18" x14ac:dyDescent="0.3">
      <c r="A44">
        <v>8</v>
      </c>
      <c r="B44" t="s">
        <v>70</v>
      </c>
      <c r="C44" t="s">
        <v>53</v>
      </c>
      <c r="D44" t="s">
        <v>62</v>
      </c>
      <c r="E44" t="s">
        <v>121</v>
      </c>
      <c r="G44" s="54">
        <v>30.03</v>
      </c>
      <c r="H44" s="54">
        <v>27.3</v>
      </c>
      <c r="I44" s="54">
        <v>28.35</v>
      </c>
      <c r="J44" s="54">
        <v>26.04</v>
      </c>
      <c r="K44" s="54">
        <v>27.3</v>
      </c>
      <c r="L44" s="54">
        <v>23.52</v>
      </c>
      <c r="M44" s="54">
        <v>25.2</v>
      </c>
      <c r="N44" s="54">
        <v>21.6</v>
      </c>
      <c r="O44" s="54">
        <v>26.38</v>
      </c>
      <c r="P44" s="54">
        <v>25.18</v>
      </c>
      <c r="Q44" s="54">
        <v>24.17</v>
      </c>
      <c r="R44" s="54">
        <v>22.13</v>
      </c>
    </row>
    <row r="45" spans="1:18" x14ac:dyDescent="0.3">
      <c r="A45">
        <v>9</v>
      </c>
      <c r="B45" t="s">
        <v>91</v>
      </c>
      <c r="C45" t="s">
        <v>53</v>
      </c>
      <c r="D45" t="s">
        <v>23</v>
      </c>
      <c r="E45" t="s">
        <v>122</v>
      </c>
      <c r="G45" s="54">
        <v>28.6</v>
      </c>
      <c r="H45" s="54">
        <v>25.6</v>
      </c>
      <c r="I45" s="54">
        <v>27.2</v>
      </c>
      <c r="J45" s="54">
        <v>24.4</v>
      </c>
      <c r="K45" s="54">
        <v>25.8</v>
      </c>
      <c r="L45" s="54">
        <v>21.4</v>
      </c>
      <c r="M45" s="54">
        <v>25</v>
      </c>
      <c r="N45" s="54">
        <v>20.399999999999999</v>
      </c>
      <c r="O45" s="54">
        <v>26.04</v>
      </c>
      <c r="P45" s="54">
        <v>24.88</v>
      </c>
      <c r="Q45" s="54">
        <v>22.15</v>
      </c>
      <c r="R45" s="54">
        <v>21.07</v>
      </c>
    </row>
    <row r="46" spans="1:18" x14ac:dyDescent="0.3">
      <c r="A46">
        <v>9</v>
      </c>
      <c r="B46" t="s">
        <v>91</v>
      </c>
      <c r="C46" t="s">
        <v>53</v>
      </c>
      <c r="D46" t="s">
        <v>24</v>
      </c>
      <c r="E46" t="s">
        <v>123</v>
      </c>
      <c r="G46" s="54">
        <v>30.03</v>
      </c>
      <c r="H46" s="54">
        <v>26.88</v>
      </c>
      <c r="I46" s="54">
        <v>28.56</v>
      </c>
      <c r="J46" s="54">
        <v>25.62</v>
      </c>
      <c r="K46" s="54">
        <v>27.09</v>
      </c>
      <c r="L46" s="54">
        <v>22.47</v>
      </c>
      <c r="M46" s="54">
        <v>26.25</v>
      </c>
      <c r="N46" s="54">
        <v>21.42</v>
      </c>
      <c r="O46" s="54">
        <v>27.34</v>
      </c>
      <c r="P46" s="54">
        <v>26.12</v>
      </c>
      <c r="Q46" s="54">
        <v>23.26</v>
      </c>
      <c r="R46" s="54">
        <v>22.13</v>
      </c>
    </row>
    <row r="47" spans="1:18" x14ac:dyDescent="0.3">
      <c r="A47">
        <v>9</v>
      </c>
      <c r="B47" t="s">
        <v>91</v>
      </c>
      <c r="C47" t="s">
        <v>53</v>
      </c>
      <c r="D47" t="s">
        <v>25</v>
      </c>
      <c r="E47" t="s">
        <v>124</v>
      </c>
      <c r="G47" s="54">
        <v>31.82</v>
      </c>
      <c r="H47" s="54">
        <v>27.720000000000002</v>
      </c>
      <c r="I47" s="54">
        <v>29.14</v>
      </c>
      <c r="J47" s="54">
        <v>26.14</v>
      </c>
      <c r="K47" s="54">
        <v>27.64</v>
      </c>
      <c r="L47" s="54">
        <v>22.92</v>
      </c>
      <c r="M47" s="54">
        <v>26.78</v>
      </c>
      <c r="N47" s="54">
        <v>21.85</v>
      </c>
      <c r="O47" s="54">
        <v>28.32</v>
      </c>
      <c r="P47" s="54">
        <v>26.65</v>
      </c>
      <c r="Q47" s="54">
        <v>23.73</v>
      </c>
      <c r="R47" s="54">
        <v>22.57</v>
      </c>
    </row>
    <row r="48" spans="1:18" x14ac:dyDescent="0.3">
      <c r="A48">
        <v>9</v>
      </c>
      <c r="B48" t="s">
        <v>91</v>
      </c>
      <c r="C48" t="s">
        <v>53</v>
      </c>
      <c r="D48" t="s">
        <v>26</v>
      </c>
      <c r="E48" t="s">
        <v>125</v>
      </c>
      <c r="G48" s="54">
        <v>35.35</v>
      </c>
      <c r="H48" s="54">
        <v>30.8</v>
      </c>
      <c r="I48" s="54">
        <v>32.21</v>
      </c>
      <c r="J48" s="54">
        <v>27.98</v>
      </c>
      <c r="K48" s="54">
        <v>29.43</v>
      </c>
      <c r="L48" s="54">
        <v>23.380000000000003</v>
      </c>
      <c r="M48" s="54">
        <v>27.48</v>
      </c>
      <c r="N48" s="54">
        <v>22.290000000000003</v>
      </c>
      <c r="O48" s="54">
        <v>31.47</v>
      </c>
      <c r="P48" s="54">
        <v>28.7</v>
      </c>
      <c r="Q48" s="54">
        <v>24.41</v>
      </c>
      <c r="R48" s="54">
        <v>23.05</v>
      </c>
    </row>
    <row r="49" spans="1:18" x14ac:dyDescent="0.3">
      <c r="A49">
        <v>9</v>
      </c>
      <c r="B49" t="s">
        <v>91</v>
      </c>
      <c r="C49" t="s">
        <v>53</v>
      </c>
      <c r="D49" t="s">
        <v>62</v>
      </c>
      <c r="E49" t="s">
        <v>126</v>
      </c>
      <c r="G49" s="54">
        <v>30.03</v>
      </c>
      <c r="H49" s="54">
        <v>26.88</v>
      </c>
      <c r="I49" s="54">
        <v>28.56</v>
      </c>
      <c r="J49" s="54">
        <v>25.62</v>
      </c>
      <c r="K49" s="54">
        <v>27.09</v>
      </c>
      <c r="L49" s="54">
        <v>22.47</v>
      </c>
      <c r="M49" s="54">
        <v>25</v>
      </c>
      <c r="N49" s="54">
        <v>20.399999999999999</v>
      </c>
      <c r="O49" s="54">
        <v>26.04</v>
      </c>
      <c r="P49" s="54">
        <v>24.88</v>
      </c>
      <c r="Q49" s="54">
        <v>23.26</v>
      </c>
      <c r="R49" s="54">
        <v>21.07</v>
      </c>
    </row>
    <row r="50" spans="1:18" x14ac:dyDescent="0.3">
      <c r="A50">
        <v>10</v>
      </c>
      <c r="B50" t="s">
        <v>57</v>
      </c>
      <c r="C50" t="s">
        <v>53</v>
      </c>
      <c r="D50" t="s">
        <v>23</v>
      </c>
      <c r="E50" t="s">
        <v>127</v>
      </c>
      <c r="G50" s="54">
        <v>29.4</v>
      </c>
      <c r="H50" s="54">
        <v>26.2</v>
      </c>
      <c r="I50" s="54">
        <v>27</v>
      </c>
      <c r="J50" s="54">
        <v>24.6</v>
      </c>
      <c r="K50" s="54">
        <v>25.8</v>
      </c>
      <c r="L50" s="54">
        <v>22</v>
      </c>
      <c r="M50" s="54">
        <v>25</v>
      </c>
      <c r="N50" s="54">
        <v>21</v>
      </c>
      <c r="O50" s="54">
        <v>26.67</v>
      </c>
      <c r="P50" s="54">
        <v>25.01</v>
      </c>
      <c r="Q50" s="54">
        <v>22.65</v>
      </c>
      <c r="R50" s="54">
        <v>21.59</v>
      </c>
    </row>
    <row r="51" spans="1:18" x14ac:dyDescent="0.3">
      <c r="A51">
        <v>10</v>
      </c>
      <c r="B51" t="s">
        <v>57</v>
      </c>
      <c r="C51" t="s">
        <v>53</v>
      </c>
      <c r="D51" t="s">
        <v>24</v>
      </c>
      <c r="E51" t="s">
        <v>128</v>
      </c>
      <c r="G51" s="54">
        <v>30.87</v>
      </c>
      <c r="H51" s="54">
        <v>27.51</v>
      </c>
      <c r="I51" s="54">
        <v>28.35</v>
      </c>
      <c r="J51" s="54">
        <v>25.83</v>
      </c>
      <c r="K51" s="54">
        <v>27.09</v>
      </c>
      <c r="L51" s="54">
        <v>23.1</v>
      </c>
      <c r="M51" s="54">
        <v>26.25</v>
      </c>
      <c r="N51" s="54">
        <v>22.05</v>
      </c>
      <c r="O51" s="54">
        <v>28</v>
      </c>
      <c r="P51" s="54">
        <v>26.26</v>
      </c>
      <c r="Q51" s="54">
        <v>23.78</v>
      </c>
      <c r="R51" s="54">
        <v>22.66</v>
      </c>
    </row>
    <row r="52" spans="1:18" x14ac:dyDescent="0.3">
      <c r="A52">
        <v>10</v>
      </c>
      <c r="B52" t="s">
        <v>57</v>
      </c>
      <c r="C52" t="s">
        <v>53</v>
      </c>
      <c r="D52" t="s">
        <v>25</v>
      </c>
      <c r="E52" t="s">
        <v>129</v>
      </c>
      <c r="G52" s="54">
        <v>31.680000000000003</v>
      </c>
      <c r="H52" s="54">
        <v>28.44</v>
      </c>
      <c r="I52" s="54">
        <v>28.92</v>
      </c>
      <c r="J52" s="54">
        <v>26.35</v>
      </c>
      <c r="K52" s="54">
        <v>27.64</v>
      </c>
      <c r="L52" s="54">
        <v>23.57</v>
      </c>
      <c r="M52" s="54">
        <v>26.78</v>
      </c>
      <c r="N52" s="54">
        <v>22.5</v>
      </c>
      <c r="O52" s="54">
        <v>28.91</v>
      </c>
      <c r="P52" s="54">
        <v>26.79</v>
      </c>
      <c r="Q52" s="54">
        <v>24.26</v>
      </c>
      <c r="R52" s="54">
        <v>23.13</v>
      </c>
    </row>
    <row r="53" spans="1:18" x14ac:dyDescent="0.3">
      <c r="A53">
        <v>10</v>
      </c>
      <c r="B53" t="s">
        <v>57</v>
      </c>
      <c r="C53" t="s">
        <v>53</v>
      </c>
      <c r="D53" t="s">
        <v>26</v>
      </c>
      <c r="E53" t="s">
        <v>130</v>
      </c>
      <c r="G53" s="54">
        <v>35.200000000000003</v>
      </c>
      <c r="H53" s="54">
        <v>31.6</v>
      </c>
      <c r="I53" s="54">
        <v>31.4</v>
      </c>
      <c r="J53" s="54">
        <v>28</v>
      </c>
      <c r="K53" s="54">
        <v>28.200000000000003</v>
      </c>
      <c r="L53" s="54">
        <v>24.05</v>
      </c>
      <c r="M53" s="54">
        <v>27.32</v>
      </c>
      <c r="N53" s="54">
        <v>22.95</v>
      </c>
      <c r="O53" s="54">
        <v>32.130000000000003</v>
      </c>
      <c r="P53" s="54">
        <v>28.58</v>
      </c>
      <c r="Q53" s="54">
        <v>24.76</v>
      </c>
      <c r="R53" s="54">
        <v>23.59</v>
      </c>
    </row>
    <row r="54" spans="1:18" x14ac:dyDescent="0.3">
      <c r="A54">
        <v>10</v>
      </c>
      <c r="B54" t="s">
        <v>57</v>
      </c>
      <c r="C54" t="s">
        <v>53</v>
      </c>
      <c r="D54" t="s">
        <v>62</v>
      </c>
      <c r="E54" t="s">
        <v>131</v>
      </c>
      <c r="G54" s="54">
        <v>30.87</v>
      </c>
      <c r="H54" s="54">
        <v>27.51</v>
      </c>
      <c r="I54" s="54">
        <v>28.35</v>
      </c>
      <c r="J54" s="54">
        <v>25.83</v>
      </c>
      <c r="K54" s="54">
        <v>27.09</v>
      </c>
      <c r="L54" s="54">
        <v>23.1</v>
      </c>
      <c r="M54" s="54">
        <v>25</v>
      </c>
      <c r="N54" s="54">
        <v>21</v>
      </c>
      <c r="O54" s="54">
        <v>26.67</v>
      </c>
      <c r="P54" s="54">
        <v>25.01</v>
      </c>
      <c r="Q54" s="54">
        <v>23.78</v>
      </c>
      <c r="R54" s="54">
        <v>21.59</v>
      </c>
    </row>
    <row r="55" spans="1:18" x14ac:dyDescent="0.3">
      <c r="A55">
        <v>11</v>
      </c>
      <c r="B55" t="s">
        <v>85</v>
      </c>
      <c r="C55" t="s">
        <v>53</v>
      </c>
      <c r="D55" t="s">
        <v>23</v>
      </c>
      <c r="E55" t="s">
        <v>132</v>
      </c>
      <c r="G55" s="54">
        <v>35.6</v>
      </c>
      <c r="H55" s="54">
        <v>31.8</v>
      </c>
      <c r="I55" s="54">
        <v>33.799999999999997</v>
      </c>
      <c r="J55" s="54">
        <v>30.2</v>
      </c>
      <c r="K55" s="54">
        <v>32</v>
      </c>
      <c r="L55" s="54">
        <v>26.2</v>
      </c>
      <c r="M55" s="54">
        <v>30.8</v>
      </c>
      <c r="N55" s="54">
        <v>24.8</v>
      </c>
      <c r="O55" s="54">
        <v>32.36</v>
      </c>
      <c r="P55" s="54">
        <v>30.81</v>
      </c>
      <c r="Q55" s="54">
        <v>27.19</v>
      </c>
      <c r="R55" s="54">
        <v>25.68</v>
      </c>
    </row>
    <row r="56" spans="1:18" x14ac:dyDescent="0.3">
      <c r="A56">
        <v>11</v>
      </c>
      <c r="B56" t="s">
        <v>85</v>
      </c>
      <c r="C56" t="s">
        <v>53</v>
      </c>
      <c r="D56" t="s">
        <v>24</v>
      </c>
      <c r="E56" t="s">
        <v>133</v>
      </c>
      <c r="G56" s="54">
        <v>37.380000000000003</v>
      </c>
      <c r="H56" s="54">
        <v>33.39</v>
      </c>
      <c r="I56" s="54">
        <v>35.49</v>
      </c>
      <c r="J56" s="54">
        <v>31.71</v>
      </c>
      <c r="K56" s="54">
        <v>33.6</v>
      </c>
      <c r="L56" s="54">
        <v>27.51</v>
      </c>
      <c r="M56" s="54">
        <v>32.340000000000003</v>
      </c>
      <c r="N56" s="54">
        <v>26.04</v>
      </c>
      <c r="O56" s="54">
        <v>33.97</v>
      </c>
      <c r="P56" s="54">
        <v>32.36</v>
      </c>
      <c r="Q56" s="54">
        <v>28.55</v>
      </c>
      <c r="R56" s="54">
        <v>26.96</v>
      </c>
    </row>
    <row r="57" spans="1:18" x14ac:dyDescent="0.3">
      <c r="A57">
        <v>11</v>
      </c>
      <c r="B57" t="s">
        <v>85</v>
      </c>
      <c r="C57" t="s">
        <v>53</v>
      </c>
      <c r="D57" t="s">
        <v>25</v>
      </c>
      <c r="E57" t="s">
        <v>134</v>
      </c>
      <c r="G57" s="54">
        <v>38.519999999999996</v>
      </c>
      <c r="H57" s="54">
        <v>34.380000000000003</v>
      </c>
      <c r="I57" s="54">
        <v>36.199999999999996</v>
      </c>
      <c r="J57" s="54">
        <v>32.35</v>
      </c>
      <c r="K57" s="54">
        <v>34.28</v>
      </c>
      <c r="L57" s="54">
        <v>28.07</v>
      </c>
      <c r="M57" s="54">
        <v>32.989999999999995</v>
      </c>
      <c r="N57" s="54">
        <v>26.57</v>
      </c>
      <c r="O57" s="54">
        <v>34.99</v>
      </c>
      <c r="P57" s="54">
        <v>33.01</v>
      </c>
      <c r="Q57" s="54">
        <v>29.13</v>
      </c>
      <c r="R57" s="54">
        <v>27.51</v>
      </c>
    </row>
    <row r="58" spans="1:18" x14ac:dyDescent="0.3">
      <c r="A58">
        <v>11</v>
      </c>
      <c r="B58" t="s">
        <v>85</v>
      </c>
      <c r="C58" t="s">
        <v>53</v>
      </c>
      <c r="D58" t="s">
        <v>26</v>
      </c>
      <c r="E58" t="s">
        <v>135</v>
      </c>
      <c r="G58" s="54">
        <v>42.8</v>
      </c>
      <c r="H58" s="54">
        <v>38.200000000000003</v>
      </c>
      <c r="I58" s="54">
        <v>38</v>
      </c>
      <c r="J58" s="54">
        <v>33.799999999999997</v>
      </c>
      <c r="K58" s="54">
        <v>34.97</v>
      </c>
      <c r="L58" s="54">
        <v>28.64</v>
      </c>
      <c r="M58" s="54">
        <v>33.65</v>
      </c>
      <c r="N58" s="54">
        <v>27.110000000000003</v>
      </c>
      <c r="O58" s="54">
        <v>38.869999999999997</v>
      </c>
      <c r="P58" s="54">
        <v>34.520000000000003</v>
      </c>
      <c r="Q58" s="54">
        <v>29.72</v>
      </c>
      <c r="R58" s="54">
        <v>28.07</v>
      </c>
    </row>
    <row r="59" spans="1:18" x14ac:dyDescent="0.3">
      <c r="A59">
        <v>11</v>
      </c>
      <c r="B59" t="s">
        <v>85</v>
      </c>
      <c r="C59" t="s">
        <v>53</v>
      </c>
      <c r="D59" t="s">
        <v>62</v>
      </c>
      <c r="E59" t="s">
        <v>136</v>
      </c>
      <c r="G59" s="54">
        <v>37.380000000000003</v>
      </c>
      <c r="H59" s="54">
        <v>33.39</v>
      </c>
      <c r="I59" s="54">
        <v>35.49</v>
      </c>
      <c r="J59" s="54">
        <v>31.71</v>
      </c>
      <c r="K59" s="54">
        <v>33.6</v>
      </c>
      <c r="L59" s="54">
        <v>27.51</v>
      </c>
      <c r="M59" s="54">
        <v>30.8</v>
      </c>
      <c r="N59" s="54">
        <v>24.8</v>
      </c>
      <c r="O59" s="54">
        <v>32.36</v>
      </c>
      <c r="P59" s="54">
        <v>30.81</v>
      </c>
      <c r="Q59" s="54">
        <v>28.55</v>
      </c>
      <c r="R59" s="54">
        <v>25.68</v>
      </c>
    </row>
    <row r="60" spans="1:18" x14ac:dyDescent="0.3">
      <c r="A60">
        <v>12</v>
      </c>
      <c r="B60" t="s">
        <v>67</v>
      </c>
      <c r="C60" t="s">
        <v>53</v>
      </c>
      <c r="D60" t="s">
        <v>23</v>
      </c>
      <c r="E60" t="s">
        <v>137</v>
      </c>
      <c r="G60" s="54">
        <v>27.2</v>
      </c>
      <c r="H60" s="54">
        <v>25.2</v>
      </c>
      <c r="I60" s="54">
        <v>25.8</v>
      </c>
      <c r="J60" s="54">
        <v>23</v>
      </c>
      <c r="K60" s="54">
        <v>24.4</v>
      </c>
      <c r="L60" s="54">
        <v>19.600000000000001</v>
      </c>
      <c r="M60" s="54">
        <v>23.4</v>
      </c>
      <c r="N60" s="54">
        <v>18.600000000000001</v>
      </c>
      <c r="O60" s="54">
        <v>25.49</v>
      </c>
      <c r="P60" s="54">
        <v>23.48</v>
      </c>
      <c r="Q60" s="54">
        <v>20.420000000000002</v>
      </c>
      <c r="R60" s="54">
        <v>19.3</v>
      </c>
    </row>
    <row r="61" spans="1:18" x14ac:dyDescent="0.3">
      <c r="A61">
        <v>12</v>
      </c>
      <c r="B61" t="s">
        <v>67</v>
      </c>
      <c r="C61" t="s">
        <v>53</v>
      </c>
      <c r="D61" t="s">
        <v>24</v>
      </c>
      <c r="E61" t="s">
        <v>138</v>
      </c>
      <c r="G61" s="54">
        <v>28.56</v>
      </c>
      <c r="H61" s="54">
        <v>26.46</v>
      </c>
      <c r="I61" s="54">
        <v>27.09</v>
      </c>
      <c r="J61" s="54">
        <v>24.15</v>
      </c>
      <c r="K61" s="54">
        <v>25.62</v>
      </c>
      <c r="L61" s="54">
        <v>20.58</v>
      </c>
      <c r="M61" s="54">
        <v>24.57</v>
      </c>
      <c r="N61" s="54">
        <v>19.53</v>
      </c>
      <c r="O61" s="54">
        <v>26.77</v>
      </c>
      <c r="P61" s="54">
        <v>24.65</v>
      </c>
      <c r="Q61" s="54">
        <v>21.44</v>
      </c>
      <c r="R61" s="54">
        <v>20.27</v>
      </c>
    </row>
    <row r="62" spans="1:18" x14ac:dyDescent="0.3">
      <c r="A62">
        <v>12</v>
      </c>
      <c r="B62" t="s">
        <v>67</v>
      </c>
      <c r="C62" t="s">
        <v>53</v>
      </c>
      <c r="D62" t="s">
        <v>25</v>
      </c>
      <c r="E62" t="s">
        <v>139</v>
      </c>
      <c r="G62" s="54">
        <v>29.14</v>
      </c>
      <c r="H62" s="54">
        <v>26.990000000000002</v>
      </c>
      <c r="I62" s="54">
        <v>27.64</v>
      </c>
      <c r="J62" s="54">
        <v>24.64</v>
      </c>
      <c r="K62" s="54">
        <v>26.14</v>
      </c>
      <c r="L62" s="54">
        <v>21</v>
      </c>
      <c r="M62" s="54">
        <v>25.07</v>
      </c>
      <c r="N62" s="54">
        <v>19.930000000000003</v>
      </c>
      <c r="O62" s="54">
        <v>27.3</v>
      </c>
      <c r="P62" s="54">
        <v>25.15</v>
      </c>
      <c r="Q62" s="54">
        <v>21.88</v>
      </c>
      <c r="R62" s="54">
        <v>20.68</v>
      </c>
    </row>
    <row r="63" spans="1:18" x14ac:dyDescent="0.3">
      <c r="A63">
        <v>12</v>
      </c>
      <c r="B63" t="s">
        <v>67</v>
      </c>
      <c r="C63" t="s">
        <v>53</v>
      </c>
      <c r="D63" t="s">
        <v>26</v>
      </c>
      <c r="E63" t="s">
        <v>140</v>
      </c>
      <c r="G63" s="54">
        <v>30.6</v>
      </c>
      <c r="H63" s="54">
        <v>28.4</v>
      </c>
      <c r="I63" s="54">
        <v>28.200000000000003</v>
      </c>
      <c r="J63" s="54">
        <v>26</v>
      </c>
      <c r="K63" s="54">
        <v>26.67</v>
      </c>
      <c r="L63" s="54">
        <v>22.2</v>
      </c>
      <c r="M63" s="54">
        <v>25.580000000000002</v>
      </c>
      <c r="N63" s="54">
        <v>21</v>
      </c>
      <c r="O63" s="54">
        <v>28.72</v>
      </c>
      <c r="P63" s="54">
        <v>26.38</v>
      </c>
      <c r="Q63" s="54">
        <v>22.96</v>
      </c>
      <c r="R63" s="54">
        <v>21.67</v>
      </c>
    </row>
    <row r="64" spans="1:18" x14ac:dyDescent="0.3">
      <c r="A64">
        <v>12</v>
      </c>
      <c r="B64" t="s">
        <v>67</v>
      </c>
      <c r="C64" t="s">
        <v>53</v>
      </c>
      <c r="D64" t="s">
        <v>62</v>
      </c>
      <c r="E64" t="s">
        <v>141</v>
      </c>
      <c r="G64" s="54">
        <v>28.56</v>
      </c>
      <c r="H64" s="54">
        <v>26.46</v>
      </c>
      <c r="I64" s="54">
        <v>27.09</v>
      </c>
      <c r="J64" s="54">
        <v>24.15</v>
      </c>
      <c r="K64" s="54">
        <v>25.62</v>
      </c>
      <c r="L64" s="54">
        <v>20.58</v>
      </c>
      <c r="M64" s="54">
        <v>23.4</v>
      </c>
      <c r="N64" s="54">
        <v>18.600000000000001</v>
      </c>
      <c r="O64" s="54">
        <v>25.49</v>
      </c>
      <c r="P64" s="54">
        <v>23.48</v>
      </c>
      <c r="Q64" s="54">
        <v>21.44</v>
      </c>
      <c r="R64" s="54">
        <v>19.3</v>
      </c>
    </row>
    <row r="65" spans="1:18" x14ac:dyDescent="0.3">
      <c r="A65">
        <v>13</v>
      </c>
      <c r="B65" t="s">
        <v>73</v>
      </c>
      <c r="C65" t="s">
        <v>53</v>
      </c>
      <c r="D65" t="s">
        <v>23</v>
      </c>
      <c r="E65" t="s">
        <v>142</v>
      </c>
      <c r="G65" s="54">
        <v>30.6</v>
      </c>
      <c r="H65" s="54">
        <v>27.8</v>
      </c>
      <c r="I65" s="54">
        <v>29.2</v>
      </c>
      <c r="J65" s="54">
        <v>26.4</v>
      </c>
      <c r="K65" s="54">
        <v>27.8</v>
      </c>
      <c r="L65" s="54">
        <v>23.4</v>
      </c>
      <c r="M65" s="54">
        <v>27</v>
      </c>
      <c r="N65" s="54">
        <v>22.4</v>
      </c>
      <c r="O65" s="54">
        <v>28.21</v>
      </c>
      <c r="P65" s="54">
        <v>26.88</v>
      </c>
      <c r="Q65" s="54">
        <v>24.15</v>
      </c>
      <c r="R65" s="54">
        <v>23.07</v>
      </c>
    </row>
    <row r="66" spans="1:18" x14ac:dyDescent="0.3">
      <c r="A66">
        <v>13</v>
      </c>
      <c r="B66" t="s">
        <v>73</v>
      </c>
      <c r="C66" t="s">
        <v>53</v>
      </c>
      <c r="D66" t="s">
        <v>24</v>
      </c>
      <c r="E66" t="s">
        <v>143</v>
      </c>
      <c r="G66" s="54">
        <v>32.130000000000003</v>
      </c>
      <c r="H66" s="54">
        <v>29.19</v>
      </c>
      <c r="I66" s="54">
        <v>30.66</v>
      </c>
      <c r="J66" s="54">
        <v>27.72</v>
      </c>
      <c r="K66" s="54">
        <v>29.19</v>
      </c>
      <c r="L66" s="54">
        <v>24.57</v>
      </c>
      <c r="M66" s="54">
        <v>28.35</v>
      </c>
      <c r="N66" s="54">
        <v>23.52</v>
      </c>
      <c r="O66" s="54">
        <v>29.62</v>
      </c>
      <c r="P66" s="54">
        <v>28.22</v>
      </c>
      <c r="Q66" s="54">
        <v>25.36</v>
      </c>
      <c r="R66" s="54">
        <v>24.23</v>
      </c>
    </row>
    <row r="67" spans="1:18" x14ac:dyDescent="0.3">
      <c r="A67">
        <v>13</v>
      </c>
      <c r="B67" t="s">
        <v>73</v>
      </c>
      <c r="C67" t="s">
        <v>53</v>
      </c>
      <c r="D67" t="s">
        <v>25</v>
      </c>
      <c r="E67" t="s">
        <v>144</v>
      </c>
      <c r="G67" s="54">
        <v>32.78</v>
      </c>
      <c r="H67" s="54">
        <v>29.78</v>
      </c>
      <c r="I67" s="54">
        <v>31.28</v>
      </c>
      <c r="J67" s="54">
        <v>28.28</v>
      </c>
      <c r="K67" s="54">
        <v>29.78</v>
      </c>
      <c r="L67" s="54">
        <v>25.07</v>
      </c>
      <c r="M67" s="54">
        <v>28.92</v>
      </c>
      <c r="N67" s="54">
        <v>24</v>
      </c>
      <c r="O67" s="54">
        <v>30.22</v>
      </c>
      <c r="P67" s="54">
        <v>28.79</v>
      </c>
      <c r="Q67" s="54">
        <v>25.87</v>
      </c>
      <c r="R67" s="54">
        <v>24.72</v>
      </c>
    </row>
    <row r="68" spans="1:18" x14ac:dyDescent="0.3">
      <c r="A68">
        <v>13</v>
      </c>
      <c r="B68" t="s">
        <v>73</v>
      </c>
      <c r="C68" t="s">
        <v>53</v>
      </c>
      <c r="D68" t="s">
        <v>26</v>
      </c>
      <c r="E68" t="s">
        <v>145</v>
      </c>
      <c r="G68" s="54">
        <v>35</v>
      </c>
      <c r="H68" s="54">
        <v>31.8</v>
      </c>
      <c r="I68" s="54">
        <v>31.91</v>
      </c>
      <c r="J68" s="54">
        <v>28.85</v>
      </c>
      <c r="K68" s="54">
        <v>30.380000000000003</v>
      </c>
      <c r="L68" s="54">
        <v>25.580000000000002</v>
      </c>
      <c r="M68" s="54">
        <v>29.5</v>
      </c>
      <c r="N68" s="54">
        <v>24.48</v>
      </c>
      <c r="O68" s="54">
        <v>32.270000000000003</v>
      </c>
      <c r="P68" s="54">
        <v>29.37</v>
      </c>
      <c r="Q68" s="54">
        <v>26.4</v>
      </c>
      <c r="R68" s="54">
        <v>25.21</v>
      </c>
    </row>
    <row r="69" spans="1:18" x14ac:dyDescent="0.3">
      <c r="A69">
        <v>13</v>
      </c>
      <c r="B69" t="s">
        <v>73</v>
      </c>
      <c r="C69" t="s">
        <v>53</v>
      </c>
      <c r="D69" t="s">
        <v>62</v>
      </c>
      <c r="E69" t="s">
        <v>146</v>
      </c>
      <c r="G69" s="54">
        <v>32.130000000000003</v>
      </c>
      <c r="H69" s="54">
        <v>29.19</v>
      </c>
      <c r="I69" s="54">
        <v>30.66</v>
      </c>
      <c r="J69" s="54">
        <v>27.72</v>
      </c>
      <c r="K69" s="54">
        <v>29.19</v>
      </c>
      <c r="L69" s="54">
        <v>24.57</v>
      </c>
      <c r="M69" s="54">
        <v>27</v>
      </c>
      <c r="N69" s="54">
        <v>22.4</v>
      </c>
      <c r="O69" s="54">
        <v>28.21</v>
      </c>
      <c r="P69" s="54">
        <v>26.88</v>
      </c>
      <c r="Q69" s="54">
        <v>25.36</v>
      </c>
      <c r="R69" s="54">
        <v>23.07</v>
      </c>
    </row>
    <row r="70" spans="1:18" x14ac:dyDescent="0.3">
      <c r="A70">
        <v>14</v>
      </c>
      <c r="B70" t="s">
        <v>64</v>
      </c>
      <c r="C70" t="s">
        <v>53</v>
      </c>
      <c r="D70" t="s">
        <v>23</v>
      </c>
      <c r="E70" t="s">
        <v>147</v>
      </c>
      <c r="G70" s="54">
        <v>51.8</v>
      </c>
      <c r="H70" s="54">
        <v>46.6</v>
      </c>
      <c r="I70" s="54">
        <v>49.4</v>
      </c>
      <c r="J70" s="54">
        <v>44.4</v>
      </c>
      <c r="K70" s="54">
        <v>47</v>
      </c>
      <c r="L70" s="54">
        <v>39</v>
      </c>
      <c r="M70" s="54">
        <v>45.4</v>
      </c>
      <c r="N70" s="54">
        <v>37.200000000000003</v>
      </c>
      <c r="O70" s="54">
        <v>47.36</v>
      </c>
      <c r="P70" s="54">
        <v>45.25</v>
      </c>
      <c r="Q70" s="54">
        <v>40.369999999999997</v>
      </c>
      <c r="R70" s="54">
        <v>38.4</v>
      </c>
    </row>
    <row r="71" spans="1:18" x14ac:dyDescent="0.3">
      <c r="A71">
        <v>14</v>
      </c>
      <c r="B71" t="s">
        <v>64</v>
      </c>
      <c r="C71" t="s">
        <v>53</v>
      </c>
      <c r="D71" t="s">
        <v>24</v>
      </c>
      <c r="E71" t="s">
        <v>148</v>
      </c>
      <c r="G71" s="54">
        <v>54.39</v>
      </c>
      <c r="H71" s="54">
        <v>48.93</v>
      </c>
      <c r="I71" s="54">
        <v>51.87</v>
      </c>
      <c r="J71" s="54">
        <v>46.62</v>
      </c>
      <c r="K71" s="54">
        <v>49.35</v>
      </c>
      <c r="L71" s="54">
        <v>40.950000000000003</v>
      </c>
      <c r="M71" s="54">
        <v>47.67</v>
      </c>
      <c r="N71" s="54">
        <v>39.06</v>
      </c>
      <c r="O71" s="54">
        <v>49.73</v>
      </c>
      <c r="P71" s="54">
        <v>47.52</v>
      </c>
      <c r="Q71" s="54">
        <v>42.38</v>
      </c>
      <c r="R71" s="54">
        <v>40.32</v>
      </c>
    </row>
    <row r="72" spans="1:18" x14ac:dyDescent="0.3">
      <c r="A72">
        <v>14</v>
      </c>
      <c r="B72" t="s">
        <v>64</v>
      </c>
      <c r="C72" t="s">
        <v>53</v>
      </c>
      <c r="D72" t="s">
        <v>25</v>
      </c>
      <c r="E72" t="s">
        <v>149</v>
      </c>
      <c r="G72" s="54">
        <v>55.48</v>
      </c>
      <c r="H72" s="54">
        <v>49.91</v>
      </c>
      <c r="I72" s="54">
        <v>52.91</v>
      </c>
      <c r="J72" s="54">
        <v>47.559999999999995</v>
      </c>
      <c r="K72" s="54">
        <v>50.339999999999996</v>
      </c>
      <c r="L72" s="54">
        <v>41.769999999999996</v>
      </c>
      <c r="M72" s="54">
        <v>48.629999999999995</v>
      </c>
      <c r="N72" s="54">
        <v>39.85</v>
      </c>
      <c r="O72" s="54">
        <v>50.73</v>
      </c>
      <c r="P72" s="54">
        <v>48.47</v>
      </c>
      <c r="Q72" s="54">
        <v>43.23</v>
      </c>
      <c r="R72" s="54">
        <v>41.13</v>
      </c>
    </row>
    <row r="73" spans="1:18" x14ac:dyDescent="0.3">
      <c r="A73">
        <v>14</v>
      </c>
      <c r="B73" t="s">
        <v>64</v>
      </c>
      <c r="C73" t="s">
        <v>53</v>
      </c>
      <c r="D73" t="s">
        <v>26</v>
      </c>
      <c r="E73" t="s">
        <v>150</v>
      </c>
      <c r="G73" s="54">
        <v>60.8</v>
      </c>
      <c r="H73" s="54">
        <v>54.8</v>
      </c>
      <c r="I73" s="54">
        <v>54.4</v>
      </c>
      <c r="J73" s="54">
        <v>48.8</v>
      </c>
      <c r="K73" s="54">
        <v>51.35</v>
      </c>
      <c r="L73" s="54">
        <v>42.61</v>
      </c>
      <c r="M73" s="54">
        <v>49.61</v>
      </c>
      <c r="N73" s="54">
        <v>40.65</v>
      </c>
      <c r="O73" s="54">
        <v>55.68</v>
      </c>
      <c r="P73" s="54">
        <v>49.76</v>
      </c>
      <c r="Q73" s="54">
        <v>44.1</v>
      </c>
      <c r="R73" s="54">
        <v>41.96</v>
      </c>
    </row>
    <row r="74" spans="1:18" x14ac:dyDescent="0.3">
      <c r="A74">
        <v>14</v>
      </c>
      <c r="B74" t="s">
        <v>64</v>
      </c>
      <c r="C74" t="s">
        <v>53</v>
      </c>
      <c r="D74" t="s">
        <v>62</v>
      </c>
      <c r="E74" t="s">
        <v>151</v>
      </c>
      <c r="G74" s="54">
        <v>54.39</v>
      </c>
      <c r="H74" s="54">
        <v>48.93</v>
      </c>
      <c r="I74" s="54">
        <v>51.87</v>
      </c>
      <c r="J74" s="54">
        <v>46.62</v>
      </c>
      <c r="K74" s="54">
        <v>49.35</v>
      </c>
      <c r="L74" s="54">
        <v>40.950000000000003</v>
      </c>
      <c r="M74" s="54">
        <v>45.4</v>
      </c>
      <c r="N74" s="54">
        <v>37.200000000000003</v>
      </c>
      <c r="O74" s="54">
        <v>47.36</v>
      </c>
      <c r="P74" s="54">
        <v>45.25</v>
      </c>
      <c r="Q74" s="54">
        <v>42.38</v>
      </c>
      <c r="R74" s="54">
        <v>38.4</v>
      </c>
    </row>
    <row r="75" spans="1:18" x14ac:dyDescent="0.3">
      <c r="A75">
        <v>15</v>
      </c>
      <c r="B75" t="s">
        <v>86</v>
      </c>
      <c r="C75" t="s">
        <v>53</v>
      </c>
      <c r="D75" t="s">
        <v>23</v>
      </c>
      <c r="E75" t="s">
        <v>152</v>
      </c>
      <c r="G75" s="54">
        <v>46.4</v>
      </c>
      <c r="H75" s="54">
        <v>41.4</v>
      </c>
      <c r="I75" s="54">
        <v>44</v>
      </c>
      <c r="J75" s="54">
        <v>39.200000000000003</v>
      </c>
      <c r="K75" s="54">
        <v>41.6</v>
      </c>
      <c r="L75" s="54">
        <v>33.799999999999997</v>
      </c>
      <c r="M75" s="54">
        <v>40</v>
      </c>
      <c r="N75" s="54">
        <v>32.200000000000003</v>
      </c>
      <c r="O75" s="54">
        <v>42.13</v>
      </c>
      <c r="P75" s="54">
        <v>40.020000000000003</v>
      </c>
      <c r="Q75" s="54">
        <v>35.130000000000003</v>
      </c>
      <c r="R75" s="54">
        <v>33.340000000000003</v>
      </c>
    </row>
    <row r="76" spans="1:18" x14ac:dyDescent="0.3">
      <c r="A76">
        <v>15</v>
      </c>
      <c r="B76" t="s">
        <v>86</v>
      </c>
      <c r="C76" t="s">
        <v>53</v>
      </c>
      <c r="D76" t="s">
        <v>24</v>
      </c>
      <c r="E76" t="s">
        <v>153</v>
      </c>
      <c r="G76" s="54">
        <v>48.72</v>
      </c>
      <c r="H76" s="54">
        <v>43.47</v>
      </c>
      <c r="I76" s="54">
        <v>46.2</v>
      </c>
      <c r="J76" s="54">
        <v>41.16</v>
      </c>
      <c r="K76" s="54">
        <v>43.68</v>
      </c>
      <c r="L76" s="54">
        <v>35.49</v>
      </c>
      <c r="M76" s="54">
        <v>42</v>
      </c>
      <c r="N76" s="54">
        <v>33.81</v>
      </c>
      <c r="O76" s="54">
        <v>44.24</v>
      </c>
      <c r="P76" s="54">
        <v>42.02</v>
      </c>
      <c r="Q76" s="54">
        <v>36.89</v>
      </c>
      <c r="R76" s="54">
        <v>35.01</v>
      </c>
    </row>
    <row r="77" spans="1:18" x14ac:dyDescent="0.3">
      <c r="A77">
        <v>15</v>
      </c>
      <c r="B77" t="s">
        <v>86</v>
      </c>
      <c r="C77" t="s">
        <v>53</v>
      </c>
      <c r="D77" t="s">
        <v>25</v>
      </c>
      <c r="E77" t="s">
        <v>154</v>
      </c>
      <c r="G77" s="54">
        <v>49.699999999999996</v>
      </c>
      <c r="H77" s="54">
        <v>44.339999999999996</v>
      </c>
      <c r="I77" s="54">
        <v>47.129999999999995</v>
      </c>
      <c r="J77" s="54">
        <v>41.989999999999995</v>
      </c>
      <c r="K77" s="54">
        <v>44.559999999999995</v>
      </c>
      <c r="L77" s="54">
        <v>36.199999999999996</v>
      </c>
      <c r="M77" s="54">
        <v>42.84</v>
      </c>
      <c r="N77" s="54">
        <v>34.489999999999995</v>
      </c>
      <c r="O77" s="54">
        <v>45.12</v>
      </c>
      <c r="P77" s="54">
        <v>42.87</v>
      </c>
      <c r="Q77" s="54">
        <v>37.630000000000003</v>
      </c>
      <c r="R77" s="54">
        <v>35.71</v>
      </c>
    </row>
    <row r="78" spans="1:18" x14ac:dyDescent="0.3">
      <c r="A78">
        <v>15</v>
      </c>
      <c r="B78" t="s">
        <v>86</v>
      </c>
      <c r="C78" t="s">
        <v>53</v>
      </c>
      <c r="D78" t="s">
        <v>26</v>
      </c>
      <c r="E78" t="s">
        <v>155</v>
      </c>
      <c r="G78" s="54">
        <v>53.6</v>
      </c>
      <c r="H78" s="54">
        <v>47.8</v>
      </c>
      <c r="I78" s="54">
        <v>48.08</v>
      </c>
      <c r="J78" s="54">
        <v>42.83</v>
      </c>
      <c r="K78" s="54">
        <v>45.46</v>
      </c>
      <c r="L78" s="54">
        <v>36.93</v>
      </c>
      <c r="M78" s="54">
        <v>43.699999999999996</v>
      </c>
      <c r="N78" s="54">
        <v>35.18</v>
      </c>
      <c r="O78" s="54">
        <v>48.65</v>
      </c>
      <c r="P78" s="54">
        <v>43.73</v>
      </c>
      <c r="Q78" s="54">
        <v>38.39</v>
      </c>
      <c r="R78" s="54">
        <v>36.43</v>
      </c>
    </row>
    <row r="79" spans="1:18" x14ac:dyDescent="0.3">
      <c r="A79">
        <v>15</v>
      </c>
      <c r="B79" t="s">
        <v>86</v>
      </c>
      <c r="C79" t="s">
        <v>53</v>
      </c>
      <c r="D79" t="s">
        <v>62</v>
      </c>
      <c r="E79" t="s">
        <v>156</v>
      </c>
      <c r="G79" s="54">
        <v>48.72</v>
      </c>
      <c r="H79" s="54">
        <v>43.47</v>
      </c>
      <c r="I79" s="54">
        <v>46.2</v>
      </c>
      <c r="J79" s="54">
        <v>41.16</v>
      </c>
      <c r="K79" s="54">
        <v>43.68</v>
      </c>
      <c r="L79" s="54">
        <v>35.49</v>
      </c>
      <c r="M79" s="54">
        <v>40</v>
      </c>
      <c r="N79" s="54">
        <v>32.200000000000003</v>
      </c>
      <c r="O79" s="54">
        <v>42.13</v>
      </c>
      <c r="P79" s="54">
        <v>40.020000000000003</v>
      </c>
      <c r="Q79" s="54">
        <v>36.89</v>
      </c>
      <c r="R79" s="54">
        <v>33.340000000000003</v>
      </c>
    </row>
    <row r="80" spans="1:18" x14ac:dyDescent="0.3">
      <c r="A80">
        <v>16</v>
      </c>
      <c r="B80" t="s">
        <v>59</v>
      </c>
      <c r="C80" t="s">
        <v>53</v>
      </c>
      <c r="D80" t="s">
        <v>23</v>
      </c>
      <c r="E80" t="s">
        <v>157</v>
      </c>
      <c r="G80" s="54">
        <v>37</v>
      </c>
      <c r="H80" s="54">
        <v>32.799999999999997</v>
      </c>
      <c r="I80" s="54">
        <v>33.200000000000003</v>
      </c>
      <c r="J80" s="54">
        <v>30</v>
      </c>
      <c r="K80" s="54">
        <v>31.6</v>
      </c>
      <c r="L80" s="54">
        <v>26.6</v>
      </c>
      <c r="M80" s="54">
        <v>30.6</v>
      </c>
      <c r="N80" s="54">
        <v>25.4</v>
      </c>
      <c r="O80" s="54">
        <v>33.409999999999997</v>
      </c>
      <c r="P80" s="54">
        <v>30.55</v>
      </c>
      <c r="Q80" s="54">
        <v>27.45</v>
      </c>
      <c r="R80" s="54">
        <v>26.16</v>
      </c>
    </row>
    <row r="81" spans="1:18" x14ac:dyDescent="0.3">
      <c r="A81">
        <v>16</v>
      </c>
      <c r="B81" t="s">
        <v>59</v>
      </c>
      <c r="C81" t="s">
        <v>53</v>
      </c>
      <c r="D81" t="s">
        <v>24</v>
      </c>
      <c r="E81" t="s">
        <v>158</v>
      </c>
      <c r="G81" s="54">
        <v>38.85</v>
      </c>
      <c r="H81" s="54">
        <v>34.44</v>
      </c>
      <c r="I81" s="54">
        <v>34.86</v>
      </c>
      <c r="J81" s="54">
        <v>31.5</v>
      </c>
      <c r="K81" s="54">
        <v>33.18</v>
      </c>
      <c r="L81" s="54">
        <v>27.93</v>
      </c>
      <c r="M81" s="54">
        <v>32.130000000000003</v>
      </c>
      <c r="N81" s="54">
        <v>26.67</v>
      </c>
      <c r="O81" s="54">
        <v>35.090000000000003</v>
      </c>
      <c r="P81" s="54">
        <v>32.07</v>
      </c>
      <c r="Q81" s="54">
        <v>28.83</v>
      </c>
      <c r="R81" s="54">
        <v>27.47</v>
      </c>
    </row>
    <row r="82" spans="1:18" x14ac:dyDescent="0.3">
      <c r="A82">
        <v>16</v>
      </c>
      <c r="B82" t="s">
        <v>59</v>
      </c>
      <c r="C82" t="s">
        <v>53</v>
      </c>
      <c r="D82" t="s">
        <v>25</v>
      </c>
      <c r="E82" t="s">
        <v>159</v>
      </c>
      <c r="G82" s="54">
        <v>39.78</v>
      </c>
      <c r="H82" s="54">
        <v>35.64</v>
      </c>
      <c r="I82" s="54">
        <v>35.559999999999995</v>
      </c>
      <c r="J82" s="54">
        <v>32.130000000000003</v>
      </c>
      <c r="K82" s="54">
        <v>33.85</v>
      </c>
      <c r="L82" s="54">
        <v>28.490000000000002</v>
      </c>
      <c r="M82" s="54">
        <v>32.78</v>
      </c>
      <c r="N82" s="54">
        <v>27.21</v>
      </c>
      <c r="O82" s="54">
        <v>36.25</v>
      </c>
      <c r="P82" s="54">
        <v>32.72</v>
      </c>
      <c r="Q82" s="54">
        <v>29.41</v>
      </c>
      <c r="R82" s="54">
        <v>28.03</v>
      </c>
    </row>
    <row r="83" spans="1:18" x14ac:dyDescent="0.3">
      <c r="A83">
        <v>16</v>
      </c>
      <c r="B83" t="s">
        <v>59</v>
      </c>
      <c r="C83" t="s">
        <v>53</v>
      </c>
      <c r="D83" t="s">
        <v>26</v>
      </c>
      <c r="E83" t="s">
        <v>160</v>
      </c>
      <c r="G83" s="54">
        <v>44.2</v>
      </c>
      <c r="H83" s="54">
        <v>39.6</v>
      </c>
      <c r="I83" s="54">
        <v>39.4</v>
      </c>
      <c r="J83" s="54">
        <v>35.200000000000003</v>
      </c>
      <c r="K83" s="54">
        <v>35.4</v>
      </c>
      <c r="L83" s="54">
        <v>29.060000000000002</v>
      </c>
      <c r="M83" s="54">
        <v>33.6</v>
      </c>
      <c r="N83" s="54">
        <v>27.76</v>
      </c>
      <c r="O83" s="54">
        <v>40.270000000000003</v>
      </c>
      <c r="P83" s="54">
        <v>35.92</v>
      </c>
      <c r="Q83" s="54">
        <v>30.14</v>
      </c>
      <c r="R83" s="54">
        <v>28.61</v>
      </c>
    </row>
    <row r="84" spans="1:18" x14ac:dyDescent="0.3">
      <c r="A84">
        <v>16</v>
      </c>
      <c r="B84" t="s">
        <v>59</v>
      </c>
      <c r="C84" t="s">
        <v>53</v>
      </c>
      <c r="D84" t="s">
        <v>62</v>
      </c>
      <c r="E84" t="s">
        <v>161</v>
      </c>
      <c r="G84" s="54">
        <v>38.85</v>
      </c>
      <c r="H84" s="54">
        <v>34.44</v>
      </c>
      <c r="I84" s="54">
        <v>34.86</v>
      </c>
      <c r="J84" s="54">
        <v>31.5</v>
      </c>
      <c r="K84" s="54">
        <v>33.18</v>
      </c>
      <c r="L84" s="54">
        <v>27.93</v>
      </c>
      <c r="M84" s="54">
        <v>30.6</v>
      </c>
      <c r="N84" s="54">
        <v>25.4</v>
      </c>
      <c r="O84" s="54">
        <v>33.409999999999997</v>
      </c>
      <c r="P84" s="54">
        <v>30.55</v>
      </c>
      <c r="Q84" s="54">
        <v>28.83</v>
      </c>
      <c r="R84" s="54">
        <v>26.16</v>
      </c>
    </row>
    <row r="85" spans="1:18" x14ac:dyDescent="0.3">
      <c r="A85">
        <v>17</v>
      </c>
      <c r="B85" t="s">
        <v>69</v>
      </c>
      <c r="C85" t="s">
        <v>53</v>
      </c>
      <c r="D85" t="s">
        <v>23</v>
      </c>
      <c r="E85" t="s">
        <v>162</v>
      </c>
      <c r="G85" s="54">
        <v>31</v>
      </c>
      <c r="H85" s="54">
        <v>27.4</v>
      </c>
      <c r="I85" s="54">
        <v>28.4</v>
      </c>
      <c r="J85" s="54">
        <v>25.6</v>
      </c>
      <c r="K85" s="54">
        <v>27</v>
      </c>
      <c r="L85" s="54">
        <v>22.6</v>
      </c>
      <c r="M85" s="54">
        <v>26.2</v>
      </c>
      <c r="N85" s="54">
        <v>21.6</v>
      </c>
      <c r="O85" s="54">
        <v>27.93</v>
      </c>
      <c r="P85" s="54">
        <v>26.08</v>
      </c>
      <c r="Q85" s="54">
        <v>23.35</v>
      </c>
      <c r="R85" s="54">
        <v>22.27</v>
      </c>
    </row>
    <row r="86" spans="1:18" x14ac:dyDescent="0.3">
      <c r="A86">
        <v>17</v>
      </c>
      <c r="B86" t="s">
        <v>69</v>
      </c>
      <c r="C86" t="s">
        <v>53</v>
      </c>
      <c r="D86" t="s">
        <v>24</v>
      </c>
      <c r="E86" t="s">
        <v>163</v>
      </c>
      <c r="G86" s="54">
        <v>32.549999999999997</v>
      </c>
      <c r="H86" s="54">
        <v>28.77</v>
      </c>
      <c r="I86" s="54">
        <v>29.82</v>
      </c>
      <c r="J86" s="54">
        <v>26.88</v>
      </c>
      <c r="K86" s="54">
        <v>28.35</v>
      </c>
      <c r="L86" s="54">
        <v>23.73</v>
      </c>
      <c r="M86" s="54">
        <v>27.51</v>
      </c>
      <c r="N86" s="54">
        <v>22.68</v>
      </c>
      <c r="O86" s="54">
        <v>29.32</v>
      </c>
      <c r="P86" s="54">
        <v>27.38</v>
      </c>
      <c r="Q86" s="54">
        <v>24.52</v>
      </c>
      <c r="R86" s="54">
        <v>23.39</v>
      </c>
    </row>
    <row r="87" spans="1:18" x14ac:dyDescent="0.3">
      <c r="A87">
        <v>17</v>
      </c>
      <c r="B87" t="s">
        <v>69</v>
      </c>
      <c r="C87" t="s">
        <v>53</v>
      </c>
      <c r="D87" t="s">
        <v>25</v>
      </c>
      <c r="E87" t="s">
        <v>164</v>
      </c>
      <c r="G87" s="54">
        <v>33.480000000000004</v>
      </c>
      <c r="H87" s="54">
        <v>29.880000000000003</v>
      </c>
      <c r="I87" s="54">
        <v>30.42</v>
      </c>
      <c r="J87" s="54">
        <v>27.42</v>
      </c>
      <c r="K87" s="54">
        <v>28.92</v>
      </c>
      <c r="L87" s="54">
        <v>24.21</v>
      </c>
      <c r="M87" s="54">
        <v>28.07</v>
      </c>
      <c r="N87" s="54">
        <v>23.14</v>
      </c>
      <c r="O87" s="54">
        <v>30.41</v>
      </c>
      <c r="P87" s="54">
        <v>27.93</v>
      </c>
      <c r="Q87" s="54">
        <v>25.01</v>
      </c>
      <c r="R87" s="54">
        <v>23.86</v>
      </c>
    </row>
    <row r="88" spans="1:18" x14ac:dyDescent="0.3">
      <c r="A88">
        <v>17</v>
      </c>
      <c r="B88" t="s">
        <v>69</v>
      </c>
      <c r="C88" t="s">
        <v>53</v>
      </c>
      <c r="D88" t="s">
        <v>26</v>
      </c>
      <c r="E88" t="s">
        <v>165</v>
      </c>
      <c r="G88" s="54">
        <v>37.200000000000003</v>
      </c>
      <c r="H88" s="54">
        <v>33.200000000000003</v>
      </c>
      <c r="I88" s="54">
        <v>33</v>
      </c>
      <c r="J88" s="54">
        <v>29.4</v>
      </c>
      <c r="K88" s="54">
        <v>29.6</v>
      </c>
      <c r="L88" s="54">
        <v>24.700000000000003</v>
      </c>
      <c r="M88" s="54">
        <v>28.64</v>
      </c>
      <c r="N88" s="54">
        <v>23.610000000000003</v>
      </c>
      <c r="O88" s="54">
        <v>33.79</v>
      </c>
      <c r="P88" s="54">
        <v>30.01</v>
      </c>
      <c r="Q88" s="54">
        <v>25.54</v>
      </c>
      <c r="R88" s="54">
        <v>24.35</v>
      </c>
    </row>
    <row r="89" spans="1:18" x14ac:dyDescent="0.3">
      <c r="A89">
        <v>17</v>
      </c>
      <c r="B89" t="s">
        <v>69</v>
      </c>
      <c r="C89" t="s">
        <v>53</v>
      </c>
      <c r="D89" t="s">
        <v>62</v>
      </c>
      <c r="E89" t="s">
        <v>166</v>
      </c>
      <c r="G89" s="54">
        <v>32.549999999999997</v>
      </c>
      <c r="H89" s="54">
        <v>28.77</v>
      </c>
      <c r="I89" s="54">
        <v>29.82</v>
      </c>
      <c r="J89" s="54">
        <v>26.88</v>
      </c>
      <c r="K89" s="54">
        <v>28.35</v>
      </c>
      <c r="L89" s="54">
        <v>23.73</v>
      </c>
      <c r="M89" s="54">
        <v>26.2</v>
      </c>
      <c r="N89" s="54">
        <v>21.6</v>
      </c>
      <c r="O89" s="54">
        <v>27.93</v>
      </c>
      <c r="P89" s="54">
        <v>26.08</v>
      </c>
      <c r="Q89" s="54">
        <v>24.52</v>
      </c>
      <c r="R89" s="54">
        <v>22.27</v>
      </c>
    </row>
    <row r="90" spans="1:18" x14ac:dyDescent="0.3">
      <c r="A90">
        <v>18</v>
      </c>
      <c r="B90" t="s">
        <v>88</v>
      </c>
      <c r="C90" t="s">
        <v>53</v>
      </c>
      <c r="D90" t="s">
        <v>23</v>
      </c>
      <c r="E90" t="s">
        <v>167</v>
      </c>
      <c r="G90" s="54">
        <v>31.4</v>
      </c>
      <c r="H90" s="54">
        <v>28.2</v>
      </c>
      <c r="I90" s="54">
        <v>28.8</v>
      </c>
      <c r="J90" s="54">
        <v>26.4</v>
      </c>
      <c r="K90" s="54">
        <v>27.6</v>
      </c>
      <c r="L90" s="54">
        <v>23.8</v>
      </c>
      <c r="M90" s="54">
        <v>27</v>
      </c>
      <c r="N90" s="54">
        <v>23</v>
      </c>
      <c r="O90" s="54">
        <v>28.67</v>
      </c>
      <c r="P90" s="54">
        <v>26.81</v>
      </c>
      <c r="Q90" s="54">
        <v>24.45</v>
      </c>
      <c r="R90" s="54">
        <v>23.59</v>
      </c>
    </row>
    <row r="91" spans="1:18" x14ac:dyDescent="0.3">
      <c r="A91">
        <v>18</v>
      </c>
      <c r="B91" t="s">
        <v>88</v>
      </c>
      <c r="C91" t="s">
        <v>53</v>
      </c>
      <c r="D91" t="s">
        <v>24</v>
      </c>
      <c r="E91" t="s">
        <v>168</v>
      </c>
      <c r="G91" s="54">
        <v>32.97</v>
      </c>
      <c r="H91" s="54">
        <v>29.61</v>
      </c>
      <c r="I91" s="54">
        <v>30.24</v>
      </c>
      <c r="J91" s="54">
        <v>27.72</v>
      </c>
      <c r="K91" s="54">
        <v>28.98</v>
      </c>
      <c r="L91" s="54">
        <v>24.99</v>
      </c>
      <c r="M91" s="54">
        <v>28.35</v>
      </c>
      <c r="N91" s="54">
        <v>24.15</v>
      </c>
      <c r="O91" s="54">
        <v>30.1</v>
      </c>
      <c r="P91" s="54">
        <v>28.15</v>
      </c>
      <c r="Q91" s="54">
        <v>25.67</v>
      </c>
      <c r="R91" s="54">
        <v>24.76</v>
      </c>
    </row>
    <row r="92" spans="1:18" x14ac:dyDescent="0.3">
      <c r="A92">
        <v>18</v>
      </c>
      <c r="B92" t="s">
        <v>88</v>
      </c>
      <c r="C92" t="s">
        <v>53</v>
      </c>
      <c r="D92" t="s">
        <v>25</v>
      </c>
      <c r="E92" t="s">
        <v>169</v>
      </c>
      <c r="G92" s="54">
        <v>33.629999999999995</v>
      </c>
      <c r="H92" s="54">
        <v>30.21</v>
      </c>
      <c r="I92" s="54">
        <v>30.85</v>
      </c>
      <c r="J92" s="54">
        <v>28.28</v>
      </c>
      <c r="K92" s="54">
        <v>29.560000000000002</v>
      </c>
      <c r="L92" s="54">
        <v>25.490000000000002</v>
      </c>
      <c r="M92" s="54">
        <v>28.92</v>
      </c>
      <c r="N92" s="54">
        <v>24.64</v>
      </c>
      <c r="O92" s="54">
        <v>30.71</v>
      </c>
      <c r="P92" s="54">
        <v>28.72</v>
      </c>
      <c r="Q92" s="54">
        <v>26.18</v>
      </c>
      <c r="R92" s="54">
        <v>25.27</v>
      </c>
    </row>
    <row r="93" spans="1:18" x14ac:dyDescent="0.3">
      <c r="A93">
        <v>18</v>
      </c>
      <c r="B93" t="s">
        <v>88</v>
      </c>
      <c r="C93" t="s">
        <v>53</v>
      </c>
      <c r="D93" t="s">
        <v>26</v>
      </c>
      <c r="E93" t="s">
        <v>170</v>
      </c>
      <c r="G93" s="54">
        <v>36.799999999999997</v>
      </c>
      <c r="H93" s="54">
        <v>33.4</v>
      </c>
      <c r="I93" s="54">
        <v>33.200000000000003</v>
      </c>
      <c r="J93" s="54">
        <v>30</v>
      </c>
      <c r="K93" s="54">
        <v>30.2</v>
      </c>
      <c r="L93" s="54">
        <v>26</v>
      </c>
      <c r="M93" s="54">
        <v>29.5</v>
      </c>
      <c r="N93" s="54">
        <v>25.14</v>
      </c>
      <c r="O93" s="54">
        <v>33.9</v>
      </c>
      <c r="P93" s="54">
        <v>30.55</v>
      </c>
      <c r="Q93" s="54">
        <v>26.72</v>
      </c>
      <c r="R93" s="54">
        <v>25.78</v>
      </c>
    </row>
    <row r="94" spans="1:18" x14ac:dyDescent="0.3">
      <c r="A94">
        <v>18</v>
      </c>
      <c r="B94" t="s">
        <v>88</v>
      </c>
      <c r="C94" t="s">
        <v>53</v>
      </c>
      <c r="D94" t="s">
        <v>62</v>
      </c>
      <c r="E94" t="s">
        <v>171</v>
      </c>
      <c r="G94" s="54">
        <v>32.97</v>
      </c>
      <c r="H94" s="54">
        <v>29.61</v>
      </c>
      <c r="I94" s="54">
        <v>30.24</v>
      </c>
      <c r="J94" s="54">
        <v>27.72</v>
      </c>
      <c r="K94" s="54">
        <v>28.98</v>
      </c>
      <c r="L94" s="54">
        <v>24.99</v>
      </c>
      <c r="M94" s="54">
        <v>27</v>
      </c>
      <c r="N94" s="54">
        <v>23</v>
      </c>
      <c r="O94" s="54">
        <v>28.67</v>
      </c>
      <c r="P94" s="54">
        <v>26.81</v>
      </c>
      <c r="Q94" s="54">
        <v>25.67</v>
      </c>
      <c r="R94" s="54">
        <v>23.59</v>
      </c>
    </row>
    <row r="95" spans="1:18" x14ac:dyDescent="0.3">
      <c r="A95">
        <v>19</v>
      </c>
      <c r="B95" t="s">
        <v>71</v>
      </c>
      <c r="C95" t="s">
        <v>53</v>
      </c>
      <c r="D95" t="s">
        <v>23</v>
      </c>
      <c r="E95" t="s">
        <v>172</v>
      </c>
      <c r="G95" s="54">
        <v>30</v>
      </c>
      <c r="H95" s="54">
        <v>27.2</v>
      </c>
      <c r="I95" s="54">
        <v>27.6</v>
      </c>
      <c r="J95" s="54">
        <v>25.2</v>
      </c>
      <c r="K95" s="54">
        <v>26.4</v>
      </c>
      <c r="L95" s="54">
        <v>22.4</v>
      </c>
      <c r="M95" s="54">
        <v>25.6</v>
      </c>
      <c r="N95" s="54">
        <v>21.6</v>
      </c>
      <c r="O95" s="54">
        <v>27.61</v>
      </c>
      <c r="P95" s="54">
        <v>25.61</v>
      </c>
      <c r="Q95" s="54">
        <v>23.08</v>
      </c>
      <c r="R95" s="54">
        <v>22.19</v>
      </c>
    </row>
    <row r="96" spans="1:18" x14ac:dyDescent="0.3">
      <c r="A96">
        <v>19</v>
      </c>
      <c r="B96" t="s">
        <v>71</v>
      </c>
      <c r="C96" t="s">
        <v>53</v>
      </c>
      <c r="D96" t="s">
        <v>24</v>
      </c>
      <c r="E96" t="s">
        <v>173</v>
      </c>
      <c r="G96" s="54">
        <v>31.5</v>
      </c>
      <c r="H96" s="54">
        <v>28.56</v>
      </c>
      <c r="I96" s="54">
        <v>28.98</v>
      </c>
      <c r="J96" s="54">
        <v>26.46</v>
      </c>
      <c r="K96" s="54">
        <v>27.72</v>
      </c>
      <c r="L96" s="54">
        <v>23.52</v>
      </c>
      <c r="M96" s="54">
        <v>26.88</v>
      </c>
      <c r="N96" s="54">
        <v>22.68</v>
      </c>
      <c r="O96" s="54">
        <v>28.99</v>
      </c>
      <c r="P96" s="54">
        <v>26.89</v>
      </c>
      <c r="Q96" s="54">
        <v>24.24</v>
      </c>
      <c r="R96" s="54">
        <v>23.29</v>
      </c>
    </row>
    <row r="97" spans="1:18" x14ac:dyDescent="0.3">
      <c r="A97">
        <v>19</v>
      </c>
      <c r="B97" t="s">
        <v>71</v>
      </c>
      <c r="C97" t="s">
        <v>53</v>
      </c>
      <c r="D97" t="s">
        <v>25</v>
      </c>
      <c r="E97" t="s">
        <v>174</v>
      </c>
      <c r="G97" s="54">
        <v>32.130000000000003</v>
      </c>
      <c r="H97" s="54">
        <v>29.14</v>
      </c>
      <c r="I97" s="54">
        <v>29.560000000000002</v>
      </c>
      <c r="J97" s="54">
        <v>26.990000000000002</v>
      </c>
      <c r="K97" s="54">
        <v>28.28</v>
      </c>
      <c r="L97" s="54">
        <v>24</v>
      </c>
      <c r="M97" s="54">
        <v>27.42</v>
      </c>
      <c r="N97" s="54">
        <v>23.14</v>
      </c>
      <c r="O97" s="54">
        <v>29.58</v>
      </c>
      <c r="P97" s="54">
        <v>27.43</v>
      </c>
      <c r="Q97" s="54">
        <v>24.73</v>
      </c>
      <c r="R97" s="54">
        <v>23.77</v>
      </c>
    </row>
    <row r="98" spans="1:18" x14ac:dyDescent="0.3">
      <c r="A98">
        <v>19</v>
      </c>
      <c r="B98" t="s">
        <v>71</v>
      </c>
      <c r="C98" t="s">
        <v>53</v>
      </c>
      <c r="D98" t="s">
        <v>26</v>
      </c>
      <c r="E98" t="s">
        <v>175</v>
      </c>
      <c r="G98" s="54">
        <v>35</v>
      </c>
      <c r="H98" s="54">
        <v>32</v>
      </c>
      <c r="I98" s="54">
        <v>31.8</v>
      </c>
      <c r="J98" s="54">
        <v>28.8</v>
      </c>
      <c r="K98" s="54">
        <v>29.06</v>
      </c>
      <c r="L98" s="54">
        <v>24.48</v>
      </c>
      <c r="M98" s="54">
        <v>27.970000000000002</v>
      </c>
      <c r="N98" s="54">
        <v>23.610000000000003</v>
      </c>
      <c r="O98" s="54">
        <v>32.44</v>
      </c>
      <c r="P98" s="54">
        <v>29.31</v>
      </c>
      <c r="Q98" s="54">
        <v>25.26</v>
      </c>
      <c r="R98" s="54">
        <v>24.25</v>
      </c>
    </row>
    <row r="99" spans="1:18" x14ac:dyDescent="0.3">
      <c r="A99">
        <v>19</v>
      </c>
      <c r="B99" t="s">
        <v>71</v>
      </c>
      <c r="C99" t="s">
        <v>53</v>
      </c>
      <c r="D99" t="s">
        <v>62</v>
      </c>
      <c r="E99" t="s">
        <v>176</v>
      </c>
      <c r="G99" s="54">
        <v>31.5</v>
      </c>
      <c r="H99" s="54">
        <v>28.56</v>
      </c>
      <c r="I99" s="54">
        <v>28.98</v>
      </c>
      <c r="J99" s="54">
        <v>26.46</v>
      </c>
      <c r="K99" s="54">
        <v>27.72</v>
      </c>
      <c r="L99" s="54">
        <v>23.52</v>
      </c>
      <c r="M99" s="54">
        <v>25.6</v>
      </c>
      <c r="N99" s="54">
        <v>21.6</v>
      </c>
      <c r="O99" s="54">
        <v>27.61</v>
      </c>
      <c r="P99" s="54">
        <v>25.61</v>
      </c>
      <c r="Q99" s="54">
        <v>24.24</v>
      </c>
      <c r="R99" s="54">
        <v>22.19</v>
      </c>
    </row>
    <row r="100" spans="1:18" x14ac:dyDescent="0.3">
      <c r="A100">
        <v>20</v>
      </c>
      <c r="B100" t="s">
        <v>55</v>
      </c>
      <c r="C100" t="s">
        <v>53</v>
      </c>
      <c r="D100" t="s">
        <v>23</v>
      </c>
      <c r="E100" t="s">
        <v>177</v>
      </c>
      <c r="G100" s="54">
        <v>39.4</v>
      </c>
      <c r="H100" s="54">
        <v>35.6</v>
      </c>
      <c r="I100" s="54">
        <v>37.200000000000003</v>
      </c>
      <c r="J100" s="54">
        <v>33.6</v>
      </c>
      <c r="K100" s="54">
        <v>35.4</v>
      </c>
      <c r="L100" s="54">
        <v>29.6</v>
      </c>
      <c r="M100" s="54">
        <v>34.200000000000003</v>
      </c>
      <c r="N100" s="54">
        <v>28.2</v>
      </c>
      <c r="O100" s="54">
        <v>36.159999999999997</v>
      </c>
      <c r="P100" s="54">
        <v>34.21</v>
      </c>
      <c r="Q100" s="54">
        <v>30.59</v>
      </c>
      <c r="R100" s="54">
        <v>29.08</v>
      </c>
    </row>
    <row r="101" spans="1:18" x14ac:dyDescent="0.3">
      <c r="A101">
        <v>20</v>
      </c>
      <c r="B101" t="s">
        <v>55</v>
      </c>
      <c r="C101" t="s">
        <v>53</v>
      </c>
      <c r="D101" t="s">
        <v>24</v>
      </c>
      <c r="E101" t="s">
        <v>178</v>
      </c>
      <c r="G101" s="54">
        <v>41.37</v>
      </c>
      <c r="H101" s="54">
        <v>37.380000000000003</v>
      </c>
      <c r="I101" s="54">
        <v>39.06</v>
      </c>
      <c r="J101" s="54">
        <v>35.28</v>
      </c>
      <c r="K101" s="54">
        <v>37.17</v>
      </c>
      <c r="L101" s="54">
        <v>31.08</v>
      </c>
      <c r="M101" s="54">
        <v>35.909999999999997</v>
      </c>
      <c r="N101" s="54">
        <v>29.61</v>
      </c>
      <c r="O101" s="54">
        <v>37.96</v>
      </c>
      <c r="P101" s="54">
        <v>35.93</v>
      </c>
      <c r="Q101" s="54">
        <v>32.119999999999997</v>
      </c>
      <c r="R101" s="54">
        <v>30.53</v>
      </c>
    </row>
    <row r="102" spans="1:18" x14ac:dyDescent="0.3">
      <c r="A102">
        <v>20</v>
      </c>
      <c r="B102" t="s">
        <v>55</v>
      </c>
      <c r="C102" t="s">
        <v>53</v>
      </c>
      <c r="D102" t="s">
        <v>25</v>
      </c>
      <c r="E102" t="s">
        <v>179</v>
      </c>
      <c r="G102" s="54">
        <v>42.199999999999996</v>
      </c>
      <c r="H102" s="54">
        <v>38.129999999999995</v>
      </c>
      <c r="I102" s="54">
        <v>39.85</v>
      </c>
      <c r="J102" s="54">
        <v>35.989999999999995</v>
      </c>
      <c r="K102" s="54">
        <v>37.919999999999995</v>
      </c>
      <c r="L102" s="54">
        <v>31.71</v>
      </c>
      <c r="M102" s="54">
        <v>36.629999999999995</v>
      </c>
      <c r="N102" s="54">
        <v>30.21</v>
      </c>
      <c r="O102" s="54">
        <v>38.729999999999997</v>
      </c>
      <c r="P102" s="54">
        <v>36.65</v>
      </c>
      <c r="Q102" s="54">
        <v>32.770000000000003</v>
      </c>
      <c r="R102" s="54">
        <v>31.15</v>
      </c>
    </row>
    <row r="103" spans="1:18" x14ac:dyDescent="0.3">
      <c r="A103">
        <v>20</v>
      </c>
      <c r="B103" t="s">
        <v>55</v>
      </c>
      <c r="C103" t="s">
        <v>53</v>
      </c>
      <c r="D103" t="s">
        <v>26</v>
      </c>
      <c r="E103" t="s">
        <v>180</v>
      </c>
      <c r="G103" s="54">
        <v>46.4</v>
      </c>
      <c r="H103" s="54">
        <v>42.2</v>
      </c>
      <c r="I103" s="54">
        <v>41.8</v>
      </c>
      <c r="J103" s="54">
        <v>37.799999999999997</v>
      </c>
      <c r="K103" s="54">
        <v>38.68</v>
      </c>
      <c r="L103" s="54">
        <v>32.35</v>
      </c>
      <c r="M103" s="54">
        <v>37.369999999999997</v>
      </c>
      <c r="N103" s="54">
        <v>30.82</v>
      </c>
      <c r="O103" s="54">
        <v>42.81</v>
      </c>
      <c r="P103" s="54">
        <v>38.479999999999997</v>
      </c>
      <c r="Q103" s="54">
        <v>33.43</v>
      </c>
      <c r="R103" s="54">
        <v>31.78</v>
      </c>
    </row>
    <row r="104" spans="1:18" x14ac:dyDescent="0.3">
      <c r="A104">
        <v>20</v>
      </c>
      <c r="B104" t="s">
        <v>55</v>
      </c>
      <c r="C104" t="s">
        <v>53</v>
      </c>
      <c r="D104" t="s">
        <v>62</v>
      </c>
      <c r="E104" t="s">
        <v>181</v>
      </c>
      <c r="G104" s="54">
        <v>41.37</v>
      </c>
      <c r="H104" s="54">
        <v>37.380000000000003</v>
      </c>
      <c r="I104" s="54">
        <v>39.06</v>
      </c>
      <c r="J104" s="54">
        <v>35.28</v>
      </c>
      <c r="K104" s="54">
        <v>37.17</v>
      </c>
      <c r="L104" s="54">
        <v>31.08</v>
      </c>
      <c r="M104" s="54">
        <v>34.200000000000003</v>
      </c>
      <c r="N104" s="54">
        <v>28.2</v>
      </c>
      <c r="O104" s="54">
        <v>36.159999999999997</v>
      </c>
      <c r="P104" s="54">
        <v>34.21</v>
      </c>
      <c r="Q104" s="54">
        <v>32.119999999999997</v>
      </c>
      <c r="R104" s="54">
        <v>29.08</v>
      </c>
    </row>
    <row r="105" spans="1:18" x14ac:dyDescent="0.3">
      <c r="A105">
        <v>21</v>
      </c>
      <c r="B105" t="s">
        <v>87</v>
      </c>
      <c r="C105" t="s">
        <v>53</v>
      </c>
      <c r="D105" t="s">
        <v>23</v>
      </c>
      <c r="E105" t="s">
        <v>182</v>
      </c>
      <c r="G105" s="54">
        <v>31.2</v>
      </c>
      <c r="H105" s="54">
        <v>27.8</v>
      </c>
      <c r="I105" s="54">
        <v>28</v>
      </c>
      <c r="J105" s="54">
        <v>25.2</v>
      </c>
      <c r="K105" s="54">
        <v>26.6</v>
      </c>
      <c r="L105" s="54">
        <v>22.6</v>
      </c>
      <c r="M105" s="54">
        <v>25.8</v>
      </c>
      <c r="N105" s="54">
        <v>21.6</v>
      </c>
      <c r="O105" s="54">
        <v>28.3</v>
      </c>
      <c r="P105" s="54">
        <v>25.68</v>
      </c>
      <c r="Q105" s="54">
        <v>23.28</v>
      </c>
      <c r="R105" s="54">
        <v>22.21</v>
      </c>
    </row>
    <row r="106" spans="1:18" x14ac:dyDescent="0.3">
      <c r="A106">
        <v>21</v>
      </c>
      <c r="B106" t="s">
        <v>87</v>
      </c>
      <c r="C106" t="s">
        <v>53</v>
      </c>
      <c r="D106" t="s">
        <v>24</v>
      </c>
      <c r="E106" t="s">
        <v>183</v>
      </c>
      <c r="G106" s="54">
        <v>32.76</v>
      </c>
      <c r="H106" s="54">
        <v>29.19</v>
      </c>
      <c r="I106" s="54">
        <v>29.4</v>
      </c>
      <c r="J106" s="54">
        <v>26.46</v>
      </c>
      <c r="K106" s="54">
        <v>27.93</v>
      </c>
      <c r="L106" s="54">
        <v>23.73</v>
      </c>
      <c r="M106" s="54">
        <v>27.09</v>
      </c>
      <c r="N106" s="54">
        <v>22.68</v>
      </c>
      <c r="O106" s="54">
        <v>29.71</v>
      </c>
      <c r="P106" s="54">
        <v>26.96</v>
      </c>
      <c r="Q106" s="54">
        <v>24.45</v>
      </c>
      <c r="R106" s="54">
        <v>23.33</v>
      </c>
    </row>
    <row r="107" spans="1:18" x14ac:dyDescent="0.3">
      <c r="A107">
        <v>21</v>
      </c>
      <c r="B107" t="s">
        <v>87</v>
      </c>
      <c r="C107" t="s">
        <v>53</v>
      </c>
      <c r="D107" t="s">
        <v>25</v>
      </c>
      <c r="E107" t="s">
        <v>184</v>
      </c>
      <c r="G107" s="54">
        <v>33.659999999999997</v>
      </c>
      <c r="H107" s="54">
        <v>30.240000000000002</v>
      </c>
      <c r="I107" s="54">
        <v>29.990000000000002</v>
      </c>
      <c r="J107" s="54">
        <v>26.990000000000002</v>
      </c>
      <c r="K107" s="54">
        <v>28.490000000000002</v>
      </c>
      <c r="L107" s="54">
        <v>24.21</v>
      </c>
      <c r="M107" s="54">
        <v>27.64</v>
      </c>
      <c r="N107" s="54">
        <v>23.14</v>
      </c>
      <c r="O107" s="54">
        <v>30.74</v>
      </c>
      <c r="P107" s="54">
        <v>27.5</v>
      </c>
      <c r="Q107" s="54">
        <v>24.94</v>
      </c>
      <c r="R107" s="54">
        <v>23.8</v>
      </c>
    </row>
    <row r="108" spans="1:18" x14ac:dyDescent="0.3">
      <c r="A108">
        <v>21</v>
      </c>
      <c r="B108" t="s">
        <v>87</v>
      </c>
      <c r="C108" t="s">
        <v>53</v>
      </c>
      <c r="D108" t="s">
        <v>26</v>
      </c>
      <c r="E108" t="s">
        <v>185</v>
      </c>
      <c r="G108" s="54">
        <v>37.4</v>
      </c>
      <c r="H108" s="54">
        <v>33.6</v>
      </c>
      <c r="I108" s="54">
        <v>33.200000000000003</v>
      </c>
      <c r="J108" s="54">
        <v>29.6</v>
      </c>
      <c r="K108" s="54">
        <v>30</v>
      </c>
      <c r="L108" s="54">
        <v>24.700000000000003</v>
      </c>
      <c r="M108" s="54">
        <v>28.4</v>
      </c>
      <c r="N108" s="54">
        <v>23.610000000000003</v>
      </c>
      <c r="O108" s="54">
        <v>34.159999999999997</v>
      </c>
      <c r="P108" s="54">
        <v>30.21</v>
      </c>
      <c r="Q108" s="54">
        <v>25.6</v>
      </c>
      <c r="R108" s="54">
        <v>24.31</v>
      </c>
    </row>
    <row r="109" spans="1:18" x14ac:dyDescent="0.3">
      <c r="A109">
        <v>21</v>
      </c>
      <c r="B109" t="s">
        <v>87</v>
      </c>
      <c r="C109" t="s">
        <v>53</v>
      </c>
      <c r="D109" t="s">
        <v>62</v>
      </c>
      <c r="E109" t="s">
        <v>186</v>
      </c>
      <c r="G109" s="54">
        <v>32.76</v>
      </c>
      <c r="H109" s="54">
        <v>29.19</v>
      </c>
      <c r="I109" s="54">
        <v>29.4</v>
      </c>
      <c r="J109" s="54">
        <v>26.46</v>
      </c>
      <c r="K109" s="54">
        <v>27.93</v>
      </c>
      <c r="L109" s="54">
        <v>23.73</v>
      </c>
      <c r="M109" s="54">
        <v>25.8</v>
      </c>
      <c r="N109" s="54">
        <v>21.6</v>
      </c>
      <c r="O109" s="54">
        <v>28.3</v>
      </c>
      <c r="P109" s="54">
        <v>25.68</v>
      </c>
      <c r="Q109" s="54">
        <v>24.45</v>
      </c>
      <c r="R109" s="54">
        <v>22.21</v>
      </c>
    </row>
    <row r="110" spans="1:18" x14ac:dyDescent="0.3">
      <c r="A110">
        <v>22</v>
      </c>
      <c r="B110" t="s">
        <v>66</v>
      </c>
      <c r="C110" t="s">
        <v>53</v>
      </c>
      <c r="D110" t="s">
        <v>23</v>
      </c>
      <c r="E110" t="s">
        <v>187</v>
      </c>
      <c r="G110" s="54">
        <v>35.799999999999997</v>
      </c>
      <c r="H110" s="54">
        <v>32</v>
      </c>
      <c r="I110" s="54">
        <v>33.6</v>
      </c>
      <c r="J110" s="54">
        <v>30.4</v>
      </c>
      <c r="K110" s="54">
        <v>32</v>
      </c>
      <c r="L110" s="54">
        <v>26.8</v>
      </c>
      <c r="M110" s="54">
        <v>31</v>
      </c>
      <c r="N110" s="54">
        <v>25.6</v>
      </c>
      <c r="O110" s="54">
        <v>32.56</v>
      </c>
      <c r="P110" s="54">
        <v>30.95</v>
      </c>
      <c r="Q110" s="54">
        <v>27.69</v>
      </c>
      <c r="R110" s="54">
        <v>26.39</v>
      </c>
    </row>
    <row r="111" spans="1:18" x14ac:dyDescent="0.3">
      <c r="A111">
        <v>22</v>
      </c>
      <c r="B111" t="s">
        <v>66</v>
      </c>
      <c r="C111" t="s">
        <v>53</v>
      </c>
      <c r="D111" t="s">
        <v>24</v>
      </c>
      <c r="E111" t="s">
        <v>188</v>
      </c>
      <c r="G111" s="54">
        <v>37.590000000000003</v>
      </c>
      <c r="H111" s="54">
        <v>33.6</v>
      </c>
      <c r="I111" s="54">
        <v>35.28</v>
      </c>
      <c r="J111" s="54">
        <v>31.92</v>
      </c>
      <c r="K111" s="54">
        <v>33.6</v>
      </c>
      <c r="L111" s="54">
        <v>28.14</v>
      </c>
      <c r="M111" s="54">
        <v>32.549999999999997</v>
      </c>
      <c r="N111" s="54">
        <v>26.88</v>
      </c>
      <c r="O111" s="54">
        <v>34.18</v>
      </c>
      <c r="P111" s="54">
        <v>32.49</v>
      </c>
      <c r="Q111" s="54">
        <v>29.07</v>
      </c>
      <c r="R111" s="54">
        <v>27.71</v>
      </c>
    </row>
    <row r="112" spans="1:18" x14ac:dyDescent="0.3">
      <c r="A112">
        <v>22</v>
      </c>
      <c r="B112" t="s">
        <v>66</v>
      </c>
      <c r="C112" t="s">
        <v>53</v>
      </c>
      <c r="D112" t="s">
        <v>25</v>
      </c>
      <c r="E112" t="s">
        <v>189</v>
      </c>
      <c r="G112" s="54">
        <v>38.35</v>
      </c>
      <c r="H112" s="54">
        <v>34.56</v>
      </c>
      <c r="I112" s="54">
        <v>35.989999999999995</v>
      </c>
      <c r="J112" s="54">
        <v>32.559999999999995</v>
      </c>
      <c r="K112" s="54">
        <v>34.28</v>
      </c>
      <c r="L112" s="54">
        <v>28.71</v>
      </c>
      <c r="M112" s="54">
        <v>33.21</v>
      </c>
      <c r="N112" s="54">
        <v>27.42</v>
      </c>
      <c r="O112" s="54">
        <v>35.11</v>
      </c>
      <c r="P112" s="54">
        <v>33.15</v>
      </c>
      <c r="Q112" s="54">
        <v>29.66</v>
      </c>
      <c r="R112" s="54">
        <v>28.27</v>
      </c>
    </row>
    <row r="113" spans="1:18" x14ac:dyDescent="0.3">
      <c r="A113">
        <v>22</v>
      </c>
      <c r="B113" t="s">
        <v>66</v>
      </c>
      <c r="C113" t="s">
        <v>53</v>
      </c>
      <c r="D113" t="s">
        <v>26</v>
      </c>
      <c r="E113" t="s">
        <v>190</v>
      </c>
      <c r="G113" s="54">
        <v>42.6</v>
      </c>
      <c r="H113" s="54">
        <v>38.4</v>
      </c>
      <c r="I113" s="54">
        <v>38.200000000000003</v>
      </c>
      <c r="J113" s="54">
        <v>34.200000000000003</v>
      </c>
      <c r="K113" s="54">
        <v>34.97</v>
      </c>
      <c r="L113" s="54">
        <v>29.290000000000003</v>
      </c>
      <c r="M113" s="54">
        <v>33.879999999999995</v>
      </c>
      <c r="N113" s="54">
        <v>27.970000000000002</v>
      </c>
      <c r="O113" s="54">
        <v>39.01</v>
      </c>
      <c r="P113" s="54">
        <v>34.880000000000003</v>
      </c>
      <c r="Q113" s="54">
        <v>30.26</v>
      </c>
      <c r="R113" s="54">
        <v>28.83</v>
      </c>
    </row>
    <row r="114" spans="1:18" x14ac:dyDescent="0.3">
      <c r="A114">
        <v>22</v>
      </c>
      <c r="B114" t="s">
        <v>66</v>
      </c>
      <c r="C114" t="s">
        <v>53</v>
      </c>
      <c r="D114" t="s">
        <v>62</v>
      </c>
      <c r="E114" t="s">
        <v>191</v>
      </c>
      <c r="G114" s="54">
        <v>37.590000000000003</v>
      </c>
      <c r="H114" s="54">
        <v>33.6</v>
      </c>
      <c r="I114" s="54">
        <v>35.28</v>
      </c>
      <c r="J114" s="54">
        <v>31.92</v>
      </c>
      <c r="K114" s="54">
        <v>33.6</v>
      </c>
      <c r="L114" s="54">
        <v>28.14</v>
      </c>
      <c r="M114" s="54">
        <v>31</v>
      </c>
      <c r="N114" s="54">
        <v>25.6</v>
      </c>
      <c r="O114" s="54">
        <v>32.56</v>
      </c>
      <c r="P114" s="54">
        <v>30.95</v>
      </c>
      <c r="Q114" s="54">
        <v>29.07</v>
      </c>
      <c r="R114" s="54">
        <v>26.39</v>
      </c>
    </row>
    <row r="115" spans="1:18" x14ac:dyDescent="0.3">
      <c r="A115">
        <v>23</v>
      </c>
      <c r="B115" t="s">
        <v>74</v>
      </c>
      <c r="C115" t="s">
        <v>53</v>
      </c>
      <c r="D115" t="s">
        <v>23</v>
      </c>
      <c r="E115" t="s">
        <v>192</v>
      </c>
      <c r="G115" s="54">
        <v>33.200000000000003</v>
      </c>
      <c r="H115" s="54">
        <v>30</v>
      </c>
      <c r="I115" s="54">
        <v>31.6</v>
      </c>
      <c r="J115" s="54">
        <v>28.6</v>
      </c>
      <c r="K115" s="54">
        <v>30.2</v>
      </c>
      <c r="L115" s="54">
        <v>25.2</v>
      </c>
      <c r="M115" s="54">
        <v>29.2</v>
      </c>
      <c r="N115" s="54">
        <v>24.2</v>
      </c>
      <c r="O115" s="54">
        <v>30.47</v>
      </c>
      <c r="P115" s="54">
        <v>29.11</v>
      </c>
      <c r="Q115" s="54">
        <v>26.05</v>
      </c>
      <c r="R115" s="54">
        <v>24.93</v>
      </c>
    </row>
    <row r="116" spans="1:18" x14ac:dyDescent="0.3">
      <c r="A116">
        <v>23</v>
      </c>
      <c r="B116" t="s">
        <v>74</v>
      </c>
      <c r="C116" t="s">
        <v>53</v>
      </c>
      <c r="D116" t="s">
        <v>24</v>
      </c>
      <c r="E116" t="s">
        <v>193</v>
      </c>
      <c r="G116" s="54">
        <v>34.86</v>
      </c>
      <c r="H116" s="54">
        <v>31.5</v>
      </c>
      <c r="I116" s="54">
        <v>33.18</v>
      </c>
      <c r="J116" s="54">
        <v>30.03</v>
      </c>
      <c r="K116" s="54">
        <v>31.71</v>
      </c>
      <c r="L116" s="54">
        <v>26.46</v>
      </c>
      <c r="M116" s="54">
        <v>30.66</v>
      </c>
      <c r="N116" s="54">
        <v>25.41</v>
      </c>
      <c r="O116" s="54">
        <v>31.99</v>
      </c>
      <c r="P116" s="54">
        <v>30.57</v>
      </c>
      <c r="Q116" s="54">
        <v>27.36</v>
      </c>
      <c r="R116" s="54">
        <v>26.18</v>
      </c>
    </row>
    <row r="117" spans="1:18" x14ac:dyDescent="0.3">
      <c r="A117">
        <v>23</v>
      </c>
      <c r="B117" t="s">
        <v>74</v>
      </c>
      <c r="C117" t="s">
        <v>53</v>
      </c>
      <c r="D117" t="s">
        <v>25</v>
      </c>
      <c r="E117" t="s">
        <v>194</v>
      </c>
      <c r="G117" s="54">
        <v>35.559999999999995</v>
      </c>
      <c r="H117" s="54">
        <v>32.130000000000003</v>
      </c>
      <c r="I117" s="54">
        <v>33.85</v>
      </c>
      <c r="J117" s="54">
        <v>30.64</v>
      </c>
      <c r="K117" s="54">
        <v>32.35</v>
      </c>
      <c r="L117" s="54">
        <v>26.990000000000002</v>
      </c>
      <c r="M117" s="54">
        <v>31.28</v>
      </c>
      <c r="N117" s="54">
        <v>25.92</v>
      </c>
      <c r="O117" s="54">
        <v>32.630000000000003</v>
      </c>
      <c r="P117" s="54">
        <v>31.19</v>
      </c>
      <c r="Q117" s="54">
        <v>27.91</v>
      </c>
      <c r="R117" s="54">
        <v>26.7</v>
      </c>
    </row>
    <row r="118" spans="1:18" x14ac:dyDescent="0.3">
      <c r="A118">
        <v>23</v>
      </c>
      <c r="B118" t="s">
        <v>74</v>
      </c>
      <c r="C118" t="s">
        <v>53</v>
      </c>
      <c r="D118" t="s">
        <v>26</v>
      </c>
      <c r="E118" t="s">
        <v>195</v>
      </c>
      <c r="G118" s="54">
        <v>38</v>
      </c>
      <c r="H118" s="54">
        <v>34.200000000000003</v>
      </c>
      <c r="I118" s="54">
        <v>34.53</v>
      </c>
      <c r="J118" s="54">
        <v>31.26</v>
      </c>
      <c r="K118" s="54">
        <v>33</v>
      </c>
      <c r="L118" s="54">
        <v>27.53</v>
      </c>
      <c r="M118" s="54">
        <v>31.91</v>
      </c>
      <c r="N118" s="54">
        <v>26.44</v>
      </c>
      <c r="O118" s="54">
        <v>34.76</v>
      </c>
      <c r="P118" s="54">
        <v>31.82</v>
      </c>
      <c r="Q118" s="54">
        <v>28.46</v>
      </c>
      <c r="R118" s="54">
        <v>27.24</v>
      </c>
    </row>
    <row r="119" spans="1:18" x14ac:dyDescent="0.3">
      <c r="A119">
        <v>23</v>
      </c>
      <c r="B119" t="s">
        <v>74</v>
      </c>
      <c r="C119" t="s">
        <v>53</v>
      </c>
      <c r="D119" t="s">
        <v>62</v>
      </c>
      <c r="E119" t="s">
        <v>196</v>
      </c>
      <c r="G119" s="54">
        <v>34.86</v>
      </c>
      <c r="H119" s="54">
        <v>31.5</v>
      </c>
      <c r="I119" s="54">
        <v>33.18</v>
      </c>
      <c r="J119" s="54">
        <v>30.03</v>
      </c>
      <c r="K119" s="54">
        <v>31.71</v>
      </c>
      <c r="L119" s="54">
        <v>26.46</v>
      </c>
      <c r="M119" s="54">
        <v>29.2</v>
      </c>
      <c r="N119" s="54">
        <v>24.2</v>
      </c>
      <c r="O119" s="54">
        <v>30.47</v>
      </c>
      <c r="P119" s="54">
        <v>29.11</v>
      </c>
      <c r="Q119" s="54">
        <v>27.36</v>
      </c>
      <c r="R119" s="54">
        <v>24.93</v>
      </c>
    </row>
    <row r="120" spans="1:18" x14ac:dyDescent="0.3">
      <c r="A120">
        <v>24</v>
      </c>
      <c r="B120" t="s">
        <v>61</v>
      </c>
      <c r="C120" t="s">
        <v>53</v>
      </c>
      <c r="D120" t="s">
        <v>23</v>
      </c>
      <c r="E120" t="s">
        <v>197</v>
      </c>
      <c r="G120" s="54">
        <v>34.799999999999997</v>
      </c>
      <c r="H120" s="54">
        <v>31.8</v>
      </c>
      <c r="I120" s="54">
        <v>33.4</v>
      </c>
      <c r="J120" s="54">
        <v>30.6</v>
      </c>
      <c r="K120" s="54">
        <v>32</v>
      </c>
      <c r="L120" s="54">
        <v>27.4</v>
      </c>
      <c r="M120" s="54">
        <v>31</v>
      </c>
      <c r="N120" s="54">
        <v>26.4</v>
      </c>
      <c r="O120" s="54">
        <v>32.24</v>
      </c>
      <c r="P120" s="54">
        <v>31.08</v>
      </c>
      <c r="Q120" s="54">
        <v>28.19</v>
      </c>
      <c r="R120" s="54">
        <v>27.07</v>
      </c>
    </row>
    <row r="121" spans="1:18" x14ac:dyDescent="0.3">
      <c r="A121">
        <v>24</v>
      </c>
      <c r="B121" t="s">
        <v>61</v>
      </c>
      <c r="C121" t="s">
        <v>53</v>
      </c>
      <c r="D121" t="s">
        <v>24</v>
      </c>
      <c r="E121" t="s">
        <v>198</v>
      </c>
      <c r="G121" s="54">
        <v>36.54</v>
      </c>
      <c r="H121" s="54">
        <v>33.39</v>
      </c>
      <c r="I121" s="54">
        <v>35.07</v>
      </c>
      <c r="J121" s="54">
        <v>32.130000000000003</v>
      </c>
      <c r="K121" s="54">
        <v>33.6</v>
      </c>
      <c r="L121" s="54">
        <v>28.77</v>
      </c>
      <c r="M121" s="54">
        <v>32.549999999999997</v>
      </c>
      <c r="N121" s="54">
        <v>27.72</v>
      </c>
      <c r="O121" s="54">
        <v>33.85</v>
      </c>
      <c r="P121" s="54">
        <v>32.630000000000003</v>
      </c>
      <c r="Q121" s="54">
        <v>29.59</v>
      </c>
      <c r="R121" s="54">
        <v>28.43</v>
      </c>
    </row>
    <row r="122" spans="1:18" x14ac:dyDescent="0.3">
      <c r="A122">
        <v>24</v>
      </c>
      <c r="B122" t="s">
        <v>61</v>
      </c>
      <c r="C122" t="s">
        <v>53</v>
      </c>
      <c r="D122" t="s">
        <v>25</v>
      </c>
      <c r="E122" t="s">
        <v>199</v>
      </c>
      <c r="G122" s="54">
        <v>37.28</v>
      </c>
      <c r="H122" s="54">
        <v>34.059999999999995</v>
      </c>
      <c r="I122" s="54">
        <v>35.78</v>
      </c>
      <c r="J122" s="54">
        <v>32.78</v>
      </c>
      <c r="K122" s="54">
        <v>34.28</v>
      </c>
      <c r="L122" s="54">
        <v>29.35</v>
      </c>
      <c r="M122" s="54">
        <v>33.21</v>
      </c>
      <c r="N122" s="54">
        <v>28.28</v>
      </c>
      <c r="O122" s="54">
        <v>34.53</v>
      </c>
      <c r="P122" s="54">
        <v>33.29</v>
      </c>
      <c r="Q122" s="54">
        <v>30.19</v>
      </c>
      <c r="R122" s="54">
        <v>29</v>
      </c>
    </row>
    <row r="123" spans="1:18" x14ac:dyDescent="0.3">
      <c r="A123">
        <v>24</v>
      </c>
      <c r="B123" t="s">
        <v>61</v>
      </c>
      <c r="C123" t="s">
        <v>53</v>
      </c>
      <c r="D123" t="s">
        <v>26</v>
      </c>
      <c r="E123" t="s">
        <v>200</v>
      </c>
      <c r="G123" s="54">
        <v>39.200000000000003</v>
      </c>
      <c r="H123" s="54">
        <v>35.200000000000003</v>
      </c>
      <c r="I123" s="54">
        <v>36.5</v>
      </c>
      <c r="J123" s="54">
        <v>33.44</v>
      </c>
      <c r="K123" s="54">
        <v>34.97</v>
      </c>
      <c r="L123" s="54">
        <v>29.94</v>
      </c>
      <c r="M123" s="54">
        <v>33.879999999999995</v>
      </c>
      <c r="N123" s="54">
        <v>28.85</v>
      </c>
      <c r="O123" s="54">
        <v>35.79</v>
      </c>
      <c r="P123" s="54">
        <v>33.96</v>
      </c>
      <c r="Q123" s="54">
        <v>30.8</v>
      </c>
      <c r="R123" s="54">
        <v>29.59</v>
      </c>
    </row>
    <row r="124" spans="1:18" x14ac:dyDescent="0.3">
      <c r="A124">
        <v>24</v>
      </c>
      <c r="B124" t="s">
        <v>61</v>
      </c>
      <c r="C124" t="s">
        <v>53</v>
      </c>
      <c r="D124" t="s">
        <v>62</v>
      </c>
      <c r="E124" t="s">
        <v>201</v>
      </c>
      <c r="G124" s="54">
        <v>36.54</v>
      </c>
      <c r="H124" s="54">
        <v>33.39</v>
      </c>
      <c r="I124" s="54">
        <v>35.07</v>
      </c>
      <c r="J124" s="54">
        <v>32.130000000000003</v>
      </c>
      <c r="K124" s="54">
        <v>33.6</v>
      </c>
      <c r="L124" s="54">
        <v>28.77</v>
      </c>
      <c r="M124" s="54">
        <v>31</v>
      </c>
      <c r="N124" s="54">
        <v>26.4</v>
      </c>
      <c r="O124" s="54">
        <v>32.24</v>
      </c>
      <c r="P124" s="54">
        <v>31.08</v>
      </c>
      <c r="Q124" s="54">
        <v>29.59</v>
      </c>
      <c r="R124" s="54">
        <v>27.07</v>
      </c>
    </row>
    <row r="125" spans="1:18" x14ac:dyDescent="0.3">
      <c r="A125">
        <v>25</v>
      </c>
      <c r="B125" t="s">
        <v>90</v>
      </c>
      <c r="C125" t="s">
        <v>53</v>
      </c>
      <c r="D125" t="s">
        <v>23</v>
      </c>
      <c r="E125" t="s">
        <v>202</v>
      </c>
      <c r="G125" s="54">
        <v>31.2</v>
      </c>
      <c r="H125" s="54">
        <v>28.4</v>
      </c>
      <c r="I125" s="54">
        <v>29.8</v>
      </c>
      <c r="J125" s="54">
        <v>27</v>
      </c>
      <c r="K125" s="54">
        <v>28.4</v>
      </c>
      <c r="L125" s="54">
        <v>24</v>
      </c>
      <c r="M125" s="54">
        <v>27.6</v>
      </c>
      <c r="N125" s="54">
        <v>23.2</v>
      </c>
      <c r="O125" s="54">
        <v>28.81</v>
      </c>
      <c r="P125" s="54">
        <v>27.48</v>
      </c>
      <c r="Q125" s="54">
        <v>24.75</v>
      </c>
      <c r="R125" s="54">
        <v>23.84</v>
      </c>
    </row>
    <row r="126" spans="1:18" x14ac:dyDescent="0.3">
      <c r="A126">
        <v>25</v>
      </c>
      <c r="B126" t="s">
        <v>90</v>
      </c>
      <c r="C126" t="s">
        <v>53</v>
      </c>
      <c r="D126" t="s">
        <v>24</v>
      </c>
      <c r="E126" t="s">
        <v>203</v>
      </c>
      <c r="G126" s="54">
        <v>32.76</v>
      </c>
      <c r="H126" s="54">
        <v>29.82</v>
      </c>
      <c r="I126" s="54">
        <v>31.29</v>
      </c>
      <c r="J126" s="54">
        <v>28.35</v>
      </c>
      <c r="K126" s="54">
        <v>29.82</v>
      </c>
      <c r="L126" s="54">
        <v>25.2</v>
      </c>
      <c r="M126" s="54">
        <v>28.98</v>
      </c>
      <c r="N126" s="54">
        <v>24.36</v>
      </c>
      <c r="O126" s="54">
        <v>30.25</v>
      </c>
      <c r="P126" s="54">
        <v>28.85</v>
      </c>
      <c r="Q126" s="54">
        <v>25.99</v>
      </c>
      <c r="R126" s="54">
        <v>25.04</v>
      </c>
    </row>
    <row r="127" spans="1:18" x14ac:dyDescent="0.3">
      <c r="A127">
        <v>25</v>
      </c>
      <c r="B127" t="s">
        <v>90</v>
      </c>
      <c r="C127" t="s">
        <v>53</v>
      </c>
      <c r="D127" t="s">
        <v>25</v>
      </c>
      <c r="E127" t="s">
        <v>204</v>
      </c>
      <c r="G127" s="54">
        <v>33.419999999999995</v>
      </c>
      <c r="H127" s="54">
        <v>30.42</v>
      </c>
      <c r="I127" s="54">
        <v>31.92</v>
      </c>
      <c r="J127" s="54">
        <v>28.92</v>
      </c>
      <c r="K127" s="54">
        <v>30.42</v>
      </c>
      <c r="L127" s="54">
        <v>25.71</v>
      </c>
      <c r="M127" s="54">
        <v>29.560000000000002</v>
      </c>
      <c r="N127" s="54">
        <v>24.85</v>
      </c>
      <c r="O127" s="54">
        <v>30.86</v>
      </c>
      <c r="P127" s="54">
        <v>29.43</v>
      </c>
      <c r="Q127" s="54">
        <v>26.51</v>
      </c>
      <c r="R127" s="54">
        <v>25.54</v>
      </c>
    </row>
    <row r="128" spans="1:18" x14ac:dyDescent="0.3">
      <c r="A128">
        <v>25</v>
      </c>
      <c r="B128" t="s">
        <v>90</v>
      </c>
      <c r="C128" t="s">
        <v>53</v>
      </c>
      <c r="D128" t="s">
        <v>26</v>
      </c>
      <c r="E128" t="s">
        <v>205</v>
      </c>
      <c r="G128" s="54">
        <v>36.200000000000003</v>
      </c>
      <c r="H128" s="54">
        <v>32.6</v>
      </c>
      <c r="I128" s="54">
        <v>32.559999999999995</v>
      </c>
      <c r="J128" s="54">
        <v>29.5</v>
      </c>
      <c r="K128" s="54">
        <v>31.03</v>
      </c>
      <c r="L128" s="54">
        <v>26.23</v>
      </c>
      <c r="M128" s="54">
        <v>30.16</v>
      </c>
      <c r="N128" s="54">
        <v>25.35</v>
      </c>
      <c r="O128" s="54">
        <v>33.130000000000003</v>
      </c>
      <c r="P128" s="54">
        <v>30.02</v>
      </c>
      <c r="Q128" s="54">
        <v>27.05</v>
      </c>
      <c r="R128" s="54">
        <v>26.05</v>
      </c>
    </row>
    <row r="129" spans="1:18" x14ac:dyDescent="0.3">
      <c r="A129">
        <v>25</v>
      </c>
      <c r="B129" t="s">
        <v>90</v>
      </c>
      <c r="C129" t="s">
        <v>53</v>
      </c>
      <c r="D129" t="s">
        <v>62</v>
      </c>
      <c r="E129" t="s">
        <v>206</v>
      </c>
      <c r="G129" s="54">
        <v>32.76</v>
      </c>
      <c r="H129" s="54">
        <v>29.82</v>
      </c>
      <c r="I129" s="54">
        <v>31.29</v>
      </c>
      <c r="J129" s="54">
        <v>28.35</v>
      </c>
      <c r="K129" s="54">
        <v>29.82</v>
      </c>
      <c r="L129" s="54">
        <v>25.2</v>
      </c>
      <c r="M129" s="54">
        <v>27.6</v>
      </c>
      <c r="N129" s="54">
        <v>23.2</v>
      </c>
      <c r="O129" s="54">
        <v>28.81</v>
      </c>
      <c r="P129" s="54">
        <v>27.48</v>
      </c>
      <c r="Q129" s="54">
        <v>25.99</v>
      </c>
      <c r="R129" s="54">
        <v>23.84</v>
      </c>
    </row>
    <row r="130" spans="1:18" x14ac:dyDescent="0.3">
      <c r="A130">
        <v>26</v>
      </c>
      <c r="B130" t="s">
        <v>65</v>
      </c>
      <c r="C130" t="s">
        <v>53</v>
      </c>
      <c r="D130" t="s">
        <v>23</v>
      </c>
      <c r="E130" t="s">
        <v>207</v>
      </c>
      <c r="G130" s="54">
        <v>30</v>
      </c>
      <c r="H130" s="54">
        <v>27.2</v>
      </c>
      <c r="I130" s="54">
        <v>28.6</v>
      </c>
      <c r="J130" s="54">
        <v>25.8</v>
      </c>
      <c r="K130" s="54">
        <v>27.2</v>
      </c>
      <c r="L130" s="54">
        <v>22.8</v>
      </c>
      <c r="M130" s="54">
        <v>26.4</v>
      </c>
      <c r="N130" s="54">
        <v>21.8</v>
      </c>
      <c r="O130" s="54">
        <v>27.61</v>
      </c>
      <c r="P130" s="54">
        <v>26.28</v>
      </c>
      <c r="Q130" s="54">
        <v>23.55</v>
      </c>
      <c r="R130" s="54">
        <v>22.47</v>
      </c>
    </row>
    <row r="131" spans="1:18" x14ac:dyDescent="0.3">
      <c r="A131">
        <v>26</v>
      </c>
      <c r="B131" t="s">
        <v>65</v>
      </c>
      <c r="C131" t="s">
        <v>53</v>
      </c>
      <c r="D131" t="s">
        <v>24</v>
      </c>
      <c r="E131" t="s">
        <v>208</v>
      </c>
      <c r="G131" s="54">
        <v>31.5</v>
      </c>
      <c r="H131" s="54">
        <v>28.56</v>
      </c>
      <c r="I131" s="54">
        <v>30.03</v>
      </c>
      <c r="J131" s="54">
        <v>27.09</v>
      </c>
      <c r="K131" s="54">
        <v>28.56</v>
      </c>
      <c r="L131" s="54">
        <v>23.94</v>
      </c>
      <c r="M131" s="54">
        <v>27.72</v>
      </c>
      <c r="N131" s="54">
        <v>22.89</v>
      </c>
      <c r="O131" s="54">
        <v>28.99</v>
      </c>
      <c r="P131" s="54">
        <v>27.59</v>
      </c>
      <c r="Q131" s="54">
        <v>24.73</v>
      </c>
      <c r="R131" s="54">
        <v>23.6</v>
      </c>
    </row>
    <row r="132" spans="1:18" x14ac:dyDescent="0.3">
      <c r="A132">
        <v>26</v>
      </c>
      <c r="B132" t="s">
        <v>65</v>
      </c>
      <c r="C132" t="s">
        <v>53</v>
      </c>
      <c r="D132" t="s">
        <v>25</v>
      </c>
      <c r="E132" t="s">
        <v>209</v>
      </c>
      <c r="G132" s="54">
        <v>32.130000000000003</v>
      </c>
      <c r="H132" s="54">
        <v>29.14</v>
      </c>
      <c r="I132" s="54">
        <v>30.64</v>
      </c>
      <c r="J132" s="54">
        <v>27.64</v>
      </c>
      <c r="K132" s="54">
        <v>29.14</v>
      </c>
      <c r="L132" s="54">
        <v>24.42</v>
      </c>
      <c r="M132" s="54">
        <v>28.28</v>
      </c>
      <c r="N132" s="54">
        <v>23.35</v>
      </c>
      <c r="O132" s="54">
        <v>29.58</v>
      </c>
      <c r="P132" s="54">
        <v>28.15</v>
      </c>
      <c r="Q132" s="54">
        <v>25.23</v>
      </c>
      <c r="R132" s="54">
        <v>24.07</v>
      </c>
    </row>
    <row r="133" spans="1:18" x14ac:dyDescent="0.3">
      <c r="A133">
        <v>26</v>
      </c>
      <c r="B133" t="s">
        <v>65</v>
      </c>
      <c r="C133" t="s">
        <v>53</v>
      </c>
      <c r="D133" t="s">
        <v>26</v>
      </c>
      <c r="E133" t="s">
        <v>210</v>
      </c>
      <c r="G133" s="54">
        <v>35</v>
      </c>
      <c r="H133" s="54">
        <v>31.8</v>
      </c>
      <c r="I133" s="54">
        <v>31.6</v>
      </c>
      <c r="J133" s="54">
        <v>28.4</v>
      </c>
      <c r="K133" s="54">
        <v>29.73</v>
      </c>
      <c r="L133" s="54">
        <v>24.91</v>
      </c>
      <c r="M133" s="54">
        <v>28.85</v>
      </c>
      <c r="N133" s="54">
        <v>23.82</v>
      </c>
      <c r="O133" s="54">
        <v>32.270000000000003</v>
      </c>
      <c r="P133" s="54">
        <v>28.95</v>
      </c>
      <c r="Q133" s="54">
        <v>25.73</v>
      </c>
      <c r="R133" s="54">
        <v>24.56</v>
      </c>
    </row>
    <row r="134" spans="1:18" x14ac:dyDescent="0.3">
      <c r="A134">
        <v>26</v>
      </c>
      <c r="B134" t="s">
        <v>65</v>
      </c>
      <c r="C134" t="s">
        <v>53</v>
      </c>
      <c r="D134" t="s">
        <v>62</v>
      </c>
      <c r="E134" t="s">
        <v>211</v>
      </c>
      <c r="G134" s="54">
        <v>31.5</v>
      </c>
      <c r="H134" s="54">
        <v>28.56</v>
      </c>
      <c r="I134" s="54">
        <v>30.03</v>
      </c>
      <c r="J134" s="54">
        <v>27.09</v>
      </c>
      <c r="K134" s="54">
        <v>28.56</v>
      </c>
      <c r="L134" s="54">
        <v>23.94</v>
      </c>
      <c r="M134" s="54">
        <v>26.4</v>
      </c>
      <c r="N134" s="54">
        <v>21.8</v>
      </c>
      <c r="O134" s="54">
        <v>27.61</v>
      </c>
      <c r="P134" s="54">
        <v>26.28</v>
      </c>
      <c r="Q134" s="54">
        <v>24.73</v>
      </c>
      <c r="R134" s="54">
        <v>22.47</v>
      </c>
    </row>
    <row r="135" spans="1:18" x14ac:dyDescent="0.3">
      <c r="A135">
        <v>27</v>
      </c>
      <c r="B135" t="s">
        <v>75</v>
      </c>
      <c r="C135" t="s">
        <v>53</v>
      </c>
      <c r="D135" t="s">
        <v>23</v>
      </c>
      <c r="E135" t="s">
        <v>212</v>
      </c>
      <c r="G135" s="54">
        <v>29</v>
      </c>
      <c r="H135" s="54">
        <v>26.8</v>
      </c>
      <c r="I135" s="54">
        <v>28</v>
      </c>
      <c r="J135" s="54">
        <v>25.8</v>
      </c>
      <c r="K135" s="54">
        <v>27</v>
      </c>
      <c r="L135" s="54">
        <v>23.6</v>
      </c>
      <c r="M135" s="54">
        <v>26.2</v>
      </c>
      <c r="N135" s="54">
        <v>22.8</v>
      </c>
      <c r="O135" s="54">
        <v>27.12</v>
      </c>
      <c r="P135" s="54">
        <v>26.18</v>
      </c>
      <c r="Q135" s="54">
        <v>24.18</v>
      </c>
      <c r="R135" s="54">
        <v>23.3</v>
      </c>
    </row>
    <row r="136" spans="1:18" x14ac:dyDescent="0.3">
      <c r="A136">
        <v>27</v>
      </c>
      <c r="B136" t="s">
        <v>75</v>
      </c>
      <c r="C136" t="s">
        <v>53</v>
      </c>
      <c r="D136" t="s">
        <v>24</v>
      </c>
      <c r="E136" t="s">
        <v>213</v>
      </c>
      <c r="G136" s="54">
        <v>30.45</v>
      </c>
      <c r="H136" s="54">
        <v>28.14</v>
      </c>
      <c r="I136" s="54">
        <v>29.4</v>
      </c>
      <c r="J136" s="54">
        <v>27.09</v>
      </c>
      <c r="K136" s="54">
        <v>28.35</v>
      </c>
      <c r="L136" s="54">
        <v>24.78</v>
      </c>
      <c r="M136" s="54">
        <v>27.51</v>
      </c>
      <c r="N136" s="54">
        <v>23.94</v>
      </c>
      <c r="O136" s="54">
        <v>28.48</v>
      </c>
      <c r="P136" s="54">
        <v>27.48</v>
      </c>
      <c r="Q136" s="54">
        <v>25.39</v>
      </c>
      <c r="R136" s="54">
        <v>24.46</v>
      </c>
    </row>
    <row r="137" spans="1:18" x14ac:dyDescent="0.3">
      <c r="A137">
        <v>27</v>
      </c>
      <c r="B137" t="s">
        <v>75</v>
      </c>
      <c r="C137" t="s">
        <v>53</v>
      </c>
      <c r="D137" t="s">
        <v>25</v>
      </c>
      <c r="E137" t="s">
        <v>214</v>
      </c>
      <c r="G137" s="54">
        <v>31.060000000000002</v>
      </c>
      <c r="H137" s="54">
        <v>28.71</v>
      </c>
      <c r="I137" s="54">
        <v>29.990000000000002</v>
      </c>
      <c r="J137" s="54">
        <v>27.64</v>
      </c>
      <c r="K137" s="54">
        <v>28.92</v>
      </c>
      <c r="L137" s="54">
        <v>25.28</v>
      </c>
      <c r="M137" s="54">
        <v>28.07</v>
      </c>
      <c r="N137" s="54">
        <v>24.42</v>
      </c>
      <c r="O137" s="54">
        <v>29.05</v>
      </c>
      <c r="P137" s="54">
        <v>28.04</v>
      </c>
      <c r="Q137" s="54">
        <v>25.9</v>
      </c>
      <c r="R137" s="54">
        <v>24.95</v>
      </c>
    </row>
    <row r="138" spans="1:18" x14ac:dyDescent="0.3">
      <c r="A138">
        <v>27</v>
      </c>
      <c r="B138" t="s">
        <v>75</v>
      </c>
      <c r="C138" t="s">
        <v>53</v>
      </c>
      <c r="D138" t="s">
        <v>26</v>
      </c>
      <c r="E138" t="s">
        <v>215</v>
      </c>
      <c r="G138" s="54">
        <v>31.8</v>
      </c>
      <c r="H138" s="54">
        <v>29.290000000000003</v>
      </c>
      <c r="I138" s="54">
        <v>30.59</v>
      </c>
      <c r="J138" s="54">
        <v>28.200000000000003</v>
      </c>
      <c r="K138" s="54">
        <v>29.5</v>
      </c>
      <c r="L138" s="54">
        <v>25.790000000000003</v>
      </c>
      <c r="M138" s="54">
        <v>28.64</v>
      </c>
      <c r="N138" s="54">
        <v>24.91</v>
      </c>
      <c r="O138" s="54">
        <v>29.66</v>
      </c>
      <c r="P138" s="54">
        <v>28.61</v>
      </c>
      <c r="Q138" s="54">
        <v>26.42</v>
      </c>
      <c r="R138" s="54">
        <v>25.46</v>
      </c>
    </row>
    <row r="139" spans="1:18" x14ac:dyDescent="0.3">
      <c r="A139">
        <v>27</v>
      </c>
      <c r="B139" t="s">
        <v>75</v>
      </c>
      <c r="C139" t="s">
        <v>53</v>
      </c>
      <c r="D139" t="s">
        <v>62</v>
      </c>
      <c r="E139" t="s">
        <v>216</v>
      </c>
      <c r="G139" s="54">
        <v>30.45</v>
      </c>
      <c r="H139" s="54">
        <v>28.14</v>
      </c>
      <c r="I139" s="54">
        <v>29.4</v>
      </c>
      <c r="J139" s="54">
        <v>27.09</v>
      </c>
      <c r="K139" s="54">
        <v>28.35</v>
      </c>
      <c r="L139" s="54">
        <v>24.78</v>
      </c>
      <c r="M139" s="54">
        <v>26.2</v>
      </c>
      <c r="N139" s="54">
        <v>22.8</v>
      </c>
      <c r="O139" s="54">
        <v>27.12</v>
      </c>
      <c r="P139" s="54">
        <v>26.18</v>
      </c>
      <c r="Q139" s="54">
        <v>25.39</v>
      </c>
      <c r="R139" s="54">
        <v>23.3</v>
      </c>
    </row>
    <row r="140" spans="1:18" x14ac:dyDescent="0.3">
      <c r="A140">
        <v>28</v>
      </c>
      <c r="B140" t="s">
        <v>72</v>
      </c>
      <c r="C140" t="s">
        <v>53</v>
      </c>
      <c r="D140" t="s">
        <v>23</v>
      </c>
      <c r="E140" t="s">
        <v>217</v>
      </c>
      <c r="G140" s="54">
        <v>42.8</v>
      </c>
      <c r="H140" s="54">
        <v>37.799999999999997</v>
      </c>
      <c r="I140" s="54">
        <v>40.4</v>
      </c>
      <c r="J140" s="54">
        <v>35.6</v>
      </c>
      <c r="K140" s="54">
        <v>38</v>
      </c>
      <c r="L140" s="54">
        <v>30.2</v>
      </c>
      <c r="M140" s="54">
        <v>36.4</v>
      </c>
      <c r="N140" s="54">
        <v>28.6</v>
      </c>
      <c r="O140" s="54">
        <v>38.53</v>
      </c>
      <c r="P140" s="54">
        <v>36.42</v>
      </c>
      <c r="Q140" s="54">
        <v>31.53</v>
      </c>
      <c r="R140" s="54">
        <v>29.74</v>
      </c>
    </row>
    <row r="141" spans="1:18" x14ac:dyDescent="0.3">
      <c r="A141">
        <v>28</v>
      </c>
      <c r="B141" t="s">
        <v>72</v>
      </c>
      <c r="C141" t="s">
        <v>53</v>
      </c>
      <c r="D141" t="s">
        <v>24</v>
      </c>
      <c r="E141" t="s">
        <v>218</v>
      </c>
      <c r="G141" s="54">
        <v>44.94</v>
      </c>
      <c r="H141" s="54">
        <v>39.69</v>
      </c>
      <c r="I141" s="54">
        <v>42.42</v>
      </c>
      <c r="J141" s="54">
        <v>37.380000000000003</v>
      </c>
      <c r="K141" s="54">
        <v>39.9</v>
      </c>
      <c r="L141" s="54">
        <v>31.71</v>
      </c>
      <c r="M141" s="54">
        <v>38.22</v>
      </c>
      <c r="N141" s="54">
        <v>30.03</v>
      </c>
      <c r="O141" s="54">
        <v>40.46</v>
      </c>
      <c r="P141" s="54">
        <v>38.24</v>
      </c>
      <c r="Q141" s="54">
        <v>33.11</v>
      </c>
      <c r="R141" s="54">
        <v>31.23</v>
      </c>
    </row>
    <row r="142" spans="1:18" x14ac:dyDescent="0.3">
      <c r="A142">
        <v>28</v>
      </c>
      <c r="B142" t="s">
        <v>72</v>
      </c>
      <c r="C142" t="s">
        <v>53</v>
      </c>
      <c r="D142" t="s">
        <v>25</v>
      </c>
      <c r="E142" t="s">
        <v>219</v>
      </c>
      <c r="G142" s="54">
        <v>46.26</v>
      </c>
      <c r="H142" s="54">
        <v>41.22</v>
      </c>
      <c r="I142" s="54">
        <v>43.269999999999996</v>
      </c>
      <c r="J142" s="54">
        <v>38.129999999999995</v>
      </c>
      <c r="K142" s="54">
        <v>40.699999999999996</v>
      </c>
      <c r="L142" s="54">
        <v>32.35</v>
      </c>
      <c r="M142" s="54">
        <v>38.989999999999995</v>
      </c>
      <c r="N142" s="54">
        <v>30.64</v>
      </c>
      <c r="O142" s="54">
        <v>41.96</v>
      </c>
      <c r="P142" s="54">
        <v>39.01</v>
      </c>
      <c r="Q142" s="54">
        <v>33.78</v>
      </c>
      <c r="R142" s="54">
        <v>31.86</v>
      </c>
    </row>
    <row r="143" spans="1:18" x14ac:dyDescent="0.3">
      <c r="A143">
        <v>28</v>
      </c>
      <c r="B143" t="s">
        <v>72</v>
      </c>
      <c r="C143" t="s">
        <v>53</v>
      </c>
      <c r="D143" t="s">
        <v>26</v>
      </c>
      <c r="E143" t="s">
        <v>220</v>
      </c>
      <c r="G143" s="54">
        <v>51.4</v>
      </c>
      <c r="H143" s="54">
        <v>45.8</v>
      </c>
      <c r="I143" s="54">
        <v>45.4</v>
      </c>
      <c r="J143" s="54">
        <v>40.4</v>
      </c>
      <c r="K143" s="54">
        <v>41.519999999999996</v>
      </c>
      <c r="L143" s="54">
        <v>33</v>
      </c>
      <c r="M143" s="54">
        <v>39.769999999999996</v>
      </c>
      <c r="N143" s="54">
        <v>31.26</v>
      </c>
      <c r="O143" s="54">
        <v>46.62</v>
      </c>
      <c r="P143" s="54">
        <v>41.25</v>
      </c>
      <c r="Q143" s="54">
        <v>34.450000000000003</v>
      </c>
      <c r="R143" s="54">
        <v>32.51</v>
      </c>
    </row>
    <row r="144" spans="1:18" x14ac:dyDescent="0.3">
      <c r="A144">
        <v>28</v>
      </c>
      <c r="B144" t="s">
        <v>72</v>
      </c>
      <c r="C144" t="s">
        <v>53</v>
      </c>
      <c r="D144" t="s">
        <v>62</v>
      </c>
      <c r="E144" t="s">
        <v>221</v>
      </c>
      <c r="G144" s="54">
        <v>44.94</v>
      </c>
      <c r="H144" s="54">
        <v>39.69</v>
      </c>
      <c r="I144" s="54">
        <v>42.42</v>
      </c>
      <c r="J144" s="54">
        <v>37.380000000000003</v>
      </c>
      <c r="K144" s="54">
        <v>39.9</v>
      </c>
      <c r="L144" s="54">
        <v>31.71</v>
      </c>
      <c r="M144" s="54">
        <v>36.4</v>
      </c>
      <c r="N144" s="54">
        <v>28.6</v>
      </c>
      <c r="O144" s="54">
        <v>38.53</v>
      </c>
      <c r="P144" s="54">
        <v>36.42</v>
      </c>
      <c r="Q144" s="54">
        <v>33.11</v>
      </c>
      <c r="R144" s="54">
        <v>29.74</v>
      </c>
    </row>
  </sheetData>
  <autoFilter ref="A4:T144" xr:uid="{00000000-0009-0000-0000-000001000000}"/>
  <conditionalFormatting sqref="G125:R129">
    <cfRule type="cellIs" dxfId="0" priority="1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ColWidth="11" defaultRowHeight="15.6" x14ac:dyDescent="0.3"/>
  <sheetData>
    <row r="1" spans="1:2" x14ac:dyDescent="0.3">
      <c r="A1" t="s">
        <v>55</v>
      </c>
      <c r="B1">
        <v>20</v>
      </c>
    </row>
    <row r="2" spans="1:2" x14ac:dyDescent="0.3">
      <c r="A2" t="s">
        <v>57</v>
      </c>
      <c r="B2">
        <v>10</v>
      </c>
    </row>
    <row r="3" spans="1:2" x14ac:dyDescent="0.3">
      <c r="A3" t="s">
        <v>59</v>
      </c>
      <c r="B3">
        <v>16</v>
      </c>
    </row>
    <row r="4" spans="1:2" x14ac:dyDescent="0.3">
      <c r="A4" t="s">
        <v>61</v>
      </c>
      <c r="B4">
        <v>24</v>
      </c>
    </row>
    <row r="5" spans="1:2" x14ac:dyDescent="0.3">
      <c r="A5" t="s">
        <v>64</v>
      </c>
      <c r="B5">
        <v>14</v>
      </c>
    </row>
    <row r="6" spans="1:2" x14ac:dyDescent="0.3">
      <c r="A6" t="s">
        <v>65</v>
      </c>
      <c r="B6">
        <v>26</v>
      </c>
    </row>
    <row r="7" spans="1:2" x14ac:dyDescent="0.3">
      <c r="A7" t="s">
        <v>66</v>
      </c>
      <c r="B7">
        <v>22</v>
      </c>
    </row>
    <row r="8" spans="1:2" x14ac:dyDescent="0.3">
      <c r="A8" t="s">
        <v>67</v>
      </c>
      <c r="B8">
        <v>12</v>
      </c>
    </row>
    <row r="9" spans="1:2" x14ac:dyDescent="0.3">
      <c r="A9" t="s">
        <v>68</v>
      </c>
      <c r="B9">
        <v>6</v>
      </c>
    </row>
    <row r="10" spans="1:2" x14ac:dyDescent="0.3">
      <c r="A10" t="s">
        <v>69</v>
      </c>
      <c r="B10">
        <v>17</v>
      </c>
    </row>
    <row r="11" spans="1:2" x14ac:dyDescent="0.3">
      <c r="A11" t="s">
        <v>70</v>
      </c>
      <c r="B11">
        <v>8</v>
      </c>
    </row>
    <row r="12" spans="1:2" x14ac:dyDescent="0.3">
      <c r="A12" t="s">
        <v>71</v>
      </c>
      <c r="B12">
        <v>19</v>
      </c>
    </row>
    <row r="13" spans="1:2" x14ac:dyDescent="0.3">
      <c r="A13" t="s">
        <v>72</v>
      </c>
      <c r="B13">
        <v>28</v>
      </c>
    </row>
    <row r="14" spans="1:2" x14ac:dyDescent="0.3">
      <c r="A14" t="s">
        <v>73</v>
      </c>
      <c r="B14">
        <v>13</v>
      </c>
    </row>
    <row r="15" spans="1:2" x14ac:dyDescent="0.3">
      <c r="A15" t="s">
        <v>74</v>
      </c>
      <c r="B15">
        <v>23</v>
      </c>
    </row>
    <row r="16" spans="1:2" x14ac:dyDescent="0.3">
      <c r="A16" t="s">
        <v>75</v>
      </c>
      <c r="B16">
        <v>27</v>
      </c>
    </row>
    <row r="17" spans="1:2" x14ac:dyDescent="0.3">
      <c r="A17" t="s">
        <v>78</v>
      </c>
      <c r="B17">
        <v>4</v>
      </c>
    </row>
    <row r="18" spans="1:2" x14ac:dyDescent="0.3">
      <c r="A18" t="s">
        <v>80</v>
      </c>
      <c r="B18">
        <v>7</v>
      </c>
    </row>
    <row r="19" spans="1:2" x14ac:dyDescent="0.3">
      <c r="A19" t="s">
        <v>82</v>
      </c>
      <c r="B19">
        <v>3</v>
      </c>
    </row>
    <row r="20" spans="1:2" x14ac:dyDescent="0.3">
      <c r="A20" t="s">
        <v>52</v>
      </c>
      <c r="B20">
        <v>1</v>
      </c>
    </row>
    <row r="21" spans="1:2" x14ac:dyDescent="0.3">
      <c r="A21" t="s">
        <v>85</v>
      </c>
      <c r="B21">
        <v>11</v>
      </c>
    </row>
    <row r="22" spans="1:2" x14ac:dyDescent="0.3">
      <c r="A22" t="s">
        <v>86</v>
      </c>
      <c r="B22">
        <v>15</v>
      </c>
    </row>
    <row r="23" spans="1:2" x14ac:dyDescent="0.3">
      <c r="A23" t="s">
        <v>76</v>
      </c>
      <c r="B23">
        <v>2</v>
      </c>
    </row>
    <row r="24" spans="1:2" x14ac:dyDescent="0.3">
      <c r="A24" t="s">
        <v>87</v>
      </c>
      <c r="B24">
        <v>21</v>
      </c>
    </row>
    <row r="25" spans="1:2" x14ac:dyDescent="0.3">
      <c r="A25" t="s">
        <v>88</v>
      </c>
      <c r="B25">
        <v>18</v>
      </c>
    </row>
    <row r="26" spans="1:2" x14ac:dyDescent="0.3">
      <c r="A26" t="s">
        <v>89</v>
      </c>
      <c r="B26">
        <v>5</v>
      </c>
    </row>
    <row r="27" spans="1:2" x14ac:dyDescent="0.3">
      <c r="A27" t="s">
        <v>90</v>
      </c>
      <c r="B27">
        <v>25</v>
      </c>
    </row>
    <row r="28" spans="1:2" x14ac:dyDescent="0.3">
      <c r="A28" t="s">
        <v>91</v>
      </c>
      <c r="B28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T19" sqref="T19"/>
    </sheetView>
  </sheetViews>
  <sheetFormatPr defaultColWidth="11" defaultRowHeight="15.6" x14ac:dyDescent="0.3"/>
  <cols>
    <col min="1" max="1" width="19.59765625" bestFit="1" customWidth="1"/>
    <col min="2" max="2" width="20" bestFit="1" customWidth="1"/>
    <col min="3" max="3" width="16.09765625" bestFit="1" customWidth="1"/>
    <col min="4" max="4" width="15" bestFit="1" customWidth="1"/>
    <col min="5" max="5" width="17.09765625" bestFit="1" customWidth="1"/>
    <col min="6" max="6" width="18" bestFit="1" customWidth="1"/>
    <col min="7" max="7" width="20.09765625" bestFit="1" customWidth="1"/>
  </cols>
  <sheetData>
    <row r="1" spans="1:7" x14ac:dyDescent="0.3">
      <c r="A1" t="s">
        <v>17</v>
      </c>
      <c r="B1" t="str">
        <f>'Revenue Calculator'!B3</f>
        <v>Licensed</v>
      </c>
      <c r="F1" t="s">
        <v>32</v>
      </c>
      <c r="G1">
        <f>'Revenue Calculator'!E3</f>
        <v>0</v>
      </c>
    </row>
    <row r="2" spans="1:7" x14ac:dyDescent="0.3">
      <c r="F2" t="s">
        <v>33</v>
      </c>
      <c r="G2">
        <v>52</v>
      </c>
    </row>
    <row r="3" spans="1:7" x14ac:dyDescent="0.3">
      <c r="C3" t="str">
        <f>'Revenue Calculator'!C5</f>
        <v>Monthly</v>
      </c>
      <c r="F3" t="s">
        <v>34</v>
      </c>
      <c r="G3">
        <v>12</v>
      </c>
    </row>
    <row r="4" spans="1:7" x14ac:dyDescent="0.3">
      <c r="A4" s="1" t="s">
        <v>14</v>
      </c>
      <c r="B4" s="3" t="s">
        <v>15</v>
      </c>
      <c r="C4" s="3" t="s">
        <v>16</v>
      </c>
    </row>
    <row r="5" spans="1:7" x14ac:dyDescent="0.3">
      <c r="A5" s="2" t="s">
        <v>5</v>
      </c>
      <c r="B5" s="2">
        <f>'Revenue Calculator'!B7</f>
        <v>0</v>
      </c>
      <c r="C5" s="2">
        <f>'Revenue Calculator'!C7</f>
        <v>0</v>
      </c>
    </row>
    <row r="6" spans="1:7" x14ac:dyDescent="0.3">
      <c r="A6" s="4" t="s">
        <v>6</v>
      </c>
      <c r="B6" s="4">
        <f>'Revenue Calculator'!B8</f>
        <v>0</v>
      </c>
      <c r="C6" s="4">
        <f>'Revenue Calculator'!C8</f>
        <v>0</v>
      </c>
    </row>
    <row r="7" spans="1:7" x14ac:dyDescent="0.3">
      <c r="A7" s="2" t="s">
        <v>7</v>
      </c>
      <c r="B7" s="2">
        <f>'Revenue Calculator'!B9</f>
        <v>0</v>
      </c>
      <c r="C7" s="2">
        <f>'Revenue Calculator'!C9</f>
        <v>0</v>
      </c>
    </row>
    <row r="8" spans="1:7" x14ac:dyDescent="0.3">
      <c r="A8" s="4" t="s">
        <v>8</v>
      </c>
      <c r="B8" s="4">
        <f>'Revenue Calculator'!B10</f>
        <v>0</v>
      </c>
      <c r="C8" s="4">
        <f>'Revenue Calculator'!C10</f>
        <v>0</v>
      </c>
    </row>
    <row r="9" spans="1:7" ht="16.2" thickBot="1" x14ac:dyDescent="0.35"/>
    <row r="10" spans="1:7" ht="16.2" thickBot="1" x14ac:dyDescent="0.35">
      <c r="C10" s="55" t="s">
        <v>22</v>
      </c>
      <c r="D10" s="56"/>
      <c r="E10" s="56"/>
      <c r="F10" s="56"/>
      <c r="G10" s="57"/>
    </row>
    <row r="11" spans="1:7" x14ac:dyDescent="0.3">
      <c r="A11" s="5"/>
      <c r="B11" s="6" t="s">
        <v>4</v>
      </c>
      <c r="C11" s="6" t="s">
        <v>9</v>
      </c>
      <c r="D11" s="6" t="s">
        <v>10</v>
      </c>
      <c r="E11" s="6" t="s">
        <v>11</v>
      </c>
      <c r="F11" s="6" t="s">
        <v>12</v>
      </c>
      <c r="G11" s="7" t="s">
        <v>13</v>
      </c>
    </row>
    <row r="12" spans="1:7" x14ac:dyDescent="0.3">
      <c r="A12" s="8" t="s">
        <v>5</v>
      </c>
      <c r="B12" s="2">
        <f>'Revenue Calculator'!B14</f>
        <v>0</v>
      </c>
      <c r="C12" s="2">
        <f>'Revenue Calculator'!C14</f>
        <v>0</v>
      </c>
      <c r="D12" s="2">
        <f>'Revenue Calculator'!D14</f>
        <v>0</v>
      </c>
      <c r="E12" s="2">
        <f>'Revenue Calculator'!E14</f>
        <v>0</v>
      </c>
      <c r="F12" s="2">
        <f>'Revenue Calculator'!F14</f>
        <v>0</v>
      </c>
      <c r="G12" s="9">
        <f>'Revenue Calculator'!G14</f>
        <v>0</v>
      </c>
    </row>
    <row r="13" spans="1:7" x14ac:dyDescent="0.3">
      <c r="A13" s="8" t="s">
        <v>6</v>
      </c>
      <c r="B13" s="2">
        <f>'Revenue Calculator'!B15</f>
        <v>0</v>
      </c>
      <c r="C13" s="2">
        <f>'Revenue Calculator'!C15</f>
        <v>0</v>
      </c>
      <c r="D13" s="2">
        <f>'Revenue Calculator'!D15</f>
        <v>0</v>
      </c>
      <c r="E13" s="2">
        <f>'Revenue Calculator'!E15</f>
        <v>0</v>
      </c>
      <c r="F13" s="2">
        <f>'Revenue Calculator'!F15</f>
        <v>0</v>
      </c>
      <c r="G13" s="9">
        <f>'Revenue Calculator'!G15</f>
        <v>0</v>
      </c>
    </row>
    <row r="14" spans="1:7" x14ac:dyDescent="0.3">
      <c r="A14" s="8" t="s">
        <v>7</v>
      </c>
      <c r="B14" s="2">
        <f>'Revenue Calculator'!B16</f>
        <v>0</v>
      </c>
      <c r="C14" s="2">
        <f>'Revenue Calculator'!C16</f>
        <v>0</v>
      </c>
      <c r="D14" s="2">
        <f>'Revenue Calculator'!D16</f>
        <v>0</v>
      </c>
      <c r="E14" s="2">
        <f>'Revenue Calculator'!E16</f>
        <v>0</v>
      </c>
      <c r="F14" s="2">
        <f>'Revenue Calculator'!F16</f>
        <v>0</v>
      </c>
      <c r="G14" s="9">
        <f>'Revenue Calculator'!G16</f>
        <v>0</v>
      </c>
    </row>
    <row r="15" spans="1:7" ht="16.2" thickBot="1" x14ac:dyDescent="0.35">
      <c r="A15" s="10" t="s">
        <v>8</v>
      </c>
      <c r="B15" s="11">
        <f>'Revenue Calculator'!B17</f>
        <v>0</v>
      </c>
      <c r="C15" s="11">
        <f>'Revenue Calculator'!C17</f>
        <v>0</v>
      </c>
      <c r="D15" s="11">
        <f>'Revenue Calculator'!D17</f>
        <v>0</v>
      </c>
      <c r="E15" s="11">
        <f>'Revenue Calculator'!E17</f>
        <v>0</v>
      </c>
      <c r="F15" s="11">
        <f>'Revenue Calculator'!F17</f>
        <v>0</v>
      </c>
      <c r="G15" s="12">
        <f>'Revenue Calculator'!G17</f>
        <v>0</v>
      </c>
    </row>
    <row r="18" spans="1:7" x14ac:dyDescent="0.3">
      <c r="A18" t="s">
        <v>23</v>
      </c>
      <c r="B18" s="16">
        <f>(SUM(C18:E18)*$G$1)+(SUM(F18:G18)*(INDEX($G$1:$G$3,MATCH($C$3,$F$1:$F$3,0))))</f>
        <v>0</v>
      </c>
      <c r="C18" s="16">
        <f>($C$12*'2019-20 Licensed Center Rates'!B5)+($C$13*'2019-20 Licensed Center Rates'!B6)+(Calculations!$C$14*'2019-20 Licensed Center Rates'!B7)+(Calculations!$C$15*'2019-20 Licensed Center Rates'!B8)</f>
        <v>0</v>
      </c>
      <c r="D18" s="16">
        <f>($D$12*'2019-20 Licensed Center Rates'!I5)+($D$13*'2019-20 Licensed Center Rates'!I6)+(Calculations!$D$14*'2019-20 Licensed Center Rates'!I7)+(Calculations!$D$15*'2019-20 Licensed Center Rates'!I8)</f>
        <v>0</v>
      </c>
      <c r="E18" s="16">
        <f>($E$12*'2019-20 Licensed Center Rates'!P5)+($E$13*'2019-20 Licensed Center Rates'!P6)+(Calculations!$E$14*'2019-20 Licensed Center Rates'!P7)+(Calculations!$E$15*'2019-20 Licensed Center Rates'!P8)</f>
        <v>0</v>
      </c>
      <c r="F18" s="17">
        <f>(F$12*B$5)+(B$6*F$13)+(B$7*F$14)+(B$8*F$15)</f>
        <v>0</v>
      </c>
      <c r="G18" s="17">
        <f>(G$12*C$5)+(C$6*G$13)+(C$7*G$14)+(C$8*G$15)</f>
        <v>0</v>
      </c>
    </row>
    <row r="19" spans="1:7" x14ac:dyDescent="0.3">
      <c r="A19" t="s">
        <v>24</v>
      </c>
      <c r="B19" s="16">
        <f t="shared" ref="B19:B21" si="0">(SUM(C19:E19)*$G$1)+(SUM(F19:G19)*(INDEX($G$1:$G$3,MATCH($C$3,$F$1:$F$3,0))))</f>
        <v>0</v>
      </c>
      <c r="C19" s="16">
        <f>($C$12*'2019-20 Licensed Center Rates'!C5)+($C$13*'2019-20 Licensed Center Rates'!C6)+(Calculations!$C$14*'2019-20 Licensed Center Rates'!C7)+(Calculations!$C$15*'2019-20 Licensed Center Rates'!C8)</f>
        <v>0</v>
      </c>
      <c r="D19" s="16">
        <f>($D$12*'2019-20 Licensed Center Rates'!J5)+($D$13*'2019-20 Licensed Center Rates'!J6)+(Calculations!$D$14*'2019-20 Licensed Center Rates'!J7)+(Calculations!$D$15*'2019-20 Licensed Center Rates'!J8)</f>
        <v>0</v>
      </c>
      <c r="E19" s="16">
        <f>($E$12*'2019-20 Licensed Center Rates'!Q5)+($E$13*'2019-20 Licensed Center Rates'!Q6)+(Calculations!$E$14*'2019-20 Licensed Center Rates'!Q7)+(Calculations!$E$15*'2019-20 Licensed Center Rates'!Q8)</f>
        <v>0</v>
      </c>
      <c r="F19" s="17">
        <f t="shared" ref="F19:G21" si="1">(F$12*B$5)+(B$6*F$13)+(B$7*F$14)+(B$8*F$15)</f>
        <v>0</v>
      </c>
      <c r="G19" s="17">
        <f t="shared" si="1"/>
        <v>0</v>
      </c>
    </row>
    <row r="20" spans="1:7" x14ac:dyDescent="0.3">
      <c r="A20" t="s">
        <v>25</v>
      </c>
      <c r="B20" s="16">
        <f t="shared" si="0"/>
        <v>0</v>
      </c>
      <c r="C20" s="16">
        <f>($C$12*'2019-20 Licensed Center Rates'!D5)+($C$13*'2019-20 Licensed Center Rates'!D6)+(Calculations!$C$14*'2019-20 Licensed Center Rates'!D7)+(Calculations!$C$15*'2019-20 Licensed Center Rates'!D8)</f>
        <v>0</v>
      </c>
      <c r="D20" s="16">
        <f>($D$12*'2019-20 Licensed Center Rates'!K5)+($D$13*'2019-20 Licensed Center Rates'!K6)+(Calculations!$D$14*'2019-20 Licensed Center Rates'!K7)+(Calculations!$D$15*'2019-20 Licensed Center Rates'!K8)</f>
        <v>0</v>
      </c>
      <c r="E20" s="16">
        <f>($E$12*'2019-20 Licensed Center Rates'!R5)+($E$13*'2019-20 Licensed Center Rates'!R6)+(Calculations!$E$14*'2019-20 Licensed Center Rates'!R7)+(Calculations!$E$15*'2019-20 Licensed Center Rates'!R8)</f>
        <v>0</v>
      </c>
      <c r="F20" s="17">
        <f t="shared" si="1"/>
        <v>0</v>
      </c>
      <c r="G20" s="17">
        <f t="shared" si="1"/>
        <v>0</v>
      </c>
    </row>
    <row r="21" spans="1:7" x14ac:dyDescent="0.3">
      <c r="A21" t="s">
        <v>26</v>
      </c>
      <c r="B21" s="16">
        <f t="shared" si="0"/>
        <v>0</v>
      </c>
      <c r="C21" s="16">
        <f>($C$12*'2019-20 Licensed Center Rates'!E5)+($C$13*'2019-20 Licensed Center Rates'!E6)+(Calculations!$C$14*'2019-20 Licensed Center Rates'!E7)+(Calculations!$C$15*'2019-20 Licensed Center Rates'!E8)</f>
        <v>0</v>
      </c>
      <c r="D21" s="16">
        <f>($D$12*'2019-20 Licensed Center Rates'!L5)+($D$13*'2019-20 Licensed Center Rates'!L6)+(Calculations!$D$14*'2019-20 Licensed Center Rates'!L7)+(Calculations!$D$15*'2019-20 Licensed Center Rates'!L8)</f>
        <v>0</v>
      </c>
      <c r="E21" s="16">
        <f>($E$12*'2019-20 Licensed Center Rates'!S5)+($E$13*'2019-20 Licensed Center Rates'!S6)+(Calculations!$E$14*'2019-20 Licensed Center Rates'!S7)+(Calculations!$E$15*'2019-20 Licensed Center Rates'!S8)</f>
        <v>0</v>
      </c>
      <c r="F21" s="17">
        <f t="shared" si="1"/>
        <v>0</v>
      </c>
      <c r="G21" s="17">
        <f t="shared" si="1"/>
        <v>0</v>
      </c>
    </row>
  </sheetData>
  <mergeCells count="1">
    <mergeCell ref="C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"/>
  <sheetViews>
    <sheetView topLeftCell="G1" workbookViewId="0">
      <selection activeCell="K24" sqref="K24"/>
    </sheetView>
  </sheetViews>
  <sheetFormatPr defaultColWidth="11" defaultRowHeight="15.6" x14ac:dyDescent="0.3"/>
  <cols>
    <col min="1" max="1" width="15.796875" bestFit="1" customWidth="1"/>
  </cols>
  <sheetData>
    <row r="1" spans="1:20" x14ac:dyDescent="0.3">
      <c r="A1" t="s">
        <v>37</v>
      </c>
      <c r="B1" t="str">
        <f>'Revenue Calculator'!B1:C1</f>
        <v>Alamo</v>
      </c>
    </row>
    <row r="3" spans="1:20" ht="16.2" thickBot="1" x14ac:dyDescent="0.35">
      <c r="A3" s="58" t="s">
        <v>27</v>
      </c>
      <c r="B3" s="58"/>
      <c r="C3" s="58"/>
      <c r="D3" s="58"/>
      <c r="E3" s="58"/>
      <c r="F3" s="22"/>
      <c r="H3" s="58" t="s">
        <v>28</v>
      </c>
      <c r="I3" s="58"/>
      <c r="J3" s="58"/>
      <c r="K3" s="58"/>
      <c r="L3" s="58"/>
      <c r="M3" s="22"/>
      <c r="O3" s="58" t="s">
        <v>30</v>
      </c>
      <c r="P3" s="58"/>
      <c r="Q3" s="58"/>
      <c r="R3" s="58"/>
      <c r="S3" s="58"/>
      <c r="T3" s="22"/>
    </row>
    <row r="4" spans="1:20" ht="16.2" thickBot="1" x14ac:dyDescent="0.35">
      <c r="A4" s="13"/>
      <c r="B4" s="15" t="s">
        <v>23</v>
      </c>
      <c r="C4" s="15" t="s">
        <v>24</v>
      </c>
      <c r="D4" s="15" t="s">
        <v>25</v>
      </c>
      <c r="E4" s="15" t="s">
        <v>26</v>
      </c>
      <c r="F4" s="15" t="s">
        <v>62</v>
      </c>
      <c r="H4" s="13"/>
      <c r="I4" s="15" t="s">
        <v>23</v>
      </c>
      <c r="J4" s="15" t="s">
        <v>24</v>
      </c>
      <c r="K4" s="15" t="s">
        <v>25</v>
      </c>
      <c r="L4" s="15" t="s">
        <v>26</v>
      </c>
      <c r="M4" s="15" t="s">
        <v>62</v>
      </c>
      <c r="O4" s="13"/>
      <c r="P4" s="15" t="s">
        <v>23</v>
      </c>
      <c r="Q4" s="15" t="s">
        <v>24</v>
      </c>
      <c r="R4" s="15" t="s">
        <v>25</v>
      </c>
      <c r="S4" s="15" t="s">
        <v>26</v>
      </c>
      <c r="T4" s="15" t="s">
        <v>62</v>
      </c>
    </row>
    <row r="5" spans="1:20" ht="16.2" thickBot="1" x14ac:dyDescent="0.35">
      <c r="A5" s="13" t="s">
        <v>1</v>
      </c>
      <c r="B5" s="14">
        <f t="array" ref="B5">INDEX('Statewide FY23 Rates'!$G:$G,MATCH(1,('2019-20 Licensed Center Rates'!$B$1='Statewide FY23 Rates'!$B:$B)*('2019-20 Licensed Center Rates'!B$4='Statewide FY23 Rates'!$D:$D),0))</f>
        <v>39.4</v>
      </c>
      <c r="C5" s="14">
        <f t="array" ref="C5">INDEX('Statewide FY23 Rates'!$G:$G,MATCH(1,('2019-20 Licensed Center Rates'!$B$1='Statewide FY23 Rates'!$B:$B)*('2019-20 Licensed Center Rates'!C$4='Statewide FY23 Rates'!$D:$D),0))</f>
        <v>41.37</v>
      </c>
      <c r="D5" s="14">
        <f t="array" ref="D5">INDEX('Statewide FY23 Rates'!$G:$G,MATCH(1,('2019-20 Licensed Center Rates'!$B$1='Statewide FY23 Rates'!$B:$B)*('2019-20 Licensed Center Rates'!D$4='Statewide FY23 Rates'!$D:$D),0))</f>
        <v>42.199999999999996</v>
      </c>
      <c r="E5" s="14">
        <f t="array" ref="E5">INDEX('Statewide FY23 Rates'!$G:$G,MATCH(1,('2019-20 Licensed Center Rates'!$B$1='Statewide FY23 Rates'!$B:$B)*('2019-20 Licensed Center Rates'!E$4='Statewide FY23 Rates'!$D:$D),0))</f>
        <v>46.4</v>
      </c>
      <c r="F5" s="14">
        <f t="array" ref="F5">INDEX('Statewide FY23 Rates'!$G:$G,MATCH(1,('2019-20 Licensed Center Rates'!$B$1='Statewide FY23 Rates'!$B:$B)*('2019-20 Licensed Center Rates'!F$4='Statewide FY23 Rates'!$D:$D),0))</f>
        <v>41.37</v>
      </c>
      <c r="H5" s="13" t="s">
        <v>1</v>
      </c>
      <c r="I5" s="14">
        <f t="array" ref="I5">INDEX('Statewide FY23 Rates'!$H:$H,MATCH(1,('2019-20 Licensed Center Rates'!$B$1='Statewide FY23 Rates'!$B:$B)*('2019-20 Licensed Center Rates'!B$4='Statewide FY23 Rates'!$D:$D),0))</f>
        <v>35.6</v>
      </c>
      <c r="J5" s="14">
        <f t="array" ref="J5">INDEX('Statewide FY23 Rates'!$H:$H,MATCH(1,('2019-20 Licensed Center Rates'!$B$1='Statewide FY23 Rates'!$B:$B)*('2019-20 Licensed Center Rates'!C$4='Statewide FY23 Rates'!$D:$D),0))</f>
        <v>37.380000000000003</v>
      </c>
      <c r="K5" s="14">
        <f t="array" ref="K5">INDEX('Statewide FY23 Rates'!$H:$H,MATCH(1,('2019-20 Licensed Center Rates'!$B$1='Statewide FY23 Rates'!$B:$B)*('2019-20 Licensed Center Rates'!D$4='Statewide FY23 Rates'!$D:$D),0))</f>
        <v>38.129999999999995</v>
      </c>
      <c r="L5" s="14">
        <f t="array" ref="L5">INDEX('Statewide FY23 Rates'!$H:$H,MATCH(1,('2019-20 Licensed Center Rates'!$B$1='Statewide FY23 Rates'!$B:$B)*('2019-20 Licensed Center Rates'!E$4='Statewide FY23 Rates'!$D:$D),0))</f>
        <v>42.2</v>
      </c>
      <c r="M5" s="14">
        <f t="array" ref="M5">INDEX('Statewide FY23 Rates'!$H:$H,MATCH(1,('2019-20 Licensed Center Rates'!$B$1='Statewide FY23 Rates'!$B:$B)*('2019-20 Licensed Center Rates'!F$4='Statewide FY23 Rates'!$D:$D),0))</f>
        <v>37.380000000000003</v>
      </c>
      <c r="O5" s="13" t="s">
        <v>1</v>
      </c>
      <c r="P5" s="14">
        <f t="array" ref="P5">INDEX('Statewide FY23 Rates'!$O:$O,MATCH(1,('2019-20 Licensed Center Rates'!$B$1='Statewide FY23 Rates'!$B:$B)*('2019-20 Licensed Center Rates'!B$4='Statewide FY23 Rates'!$D:$D),0))</f>
        <v>36.159999999999997</v>
      </c>
      <c r="Q5" s="14">
        <f t="array" ref="Q5">INDEX('Statewide FY23 Rates'!$O:$O,MATCH(1,('2019-20 Licensed Center Rates'!$B$1='Statewide FY23 Rates'!$B:$B)*('2019-20 Licensed Center Rates'!C$4='Statewide FY23 Rates'!$D:$D),0))</f>
        <v>37.96</v>
      </c>
      <c r="R5" s="14">
        <f t="array" ref="R5">INDEX('Statewide FY23 Rates'!$O:$O,MATCH(1,('2019-20 Licensed Center Rates'!$B$1='Statewide FY23 Rates'!$B:$B)*('2019-20 Licensed Center Rates'!D$4='Statewide FY23 Rates'!$D:$D),0))</f>
        <v>38.729999999999997</v>
      </c>
      <c r="S5" s="14">
        <f t="array" ref="S5">INDEX('Statewide FY23 Rates'!$O:$O,MATCH(1,('2019-20 Licensed Center Rates'!$B$1='Statewide FY23 Rates'!$B:$B)*('2019-20 Licensed Center Rates'!E$4='Statewide FY23 Rates'!$D:$D),0))</f>
        <v>42.81</v>
      </c>
      <c r="T5" s="14">
        <f t="array" ref="T5">INDEX('Statewide FY23 Rates'!$O:$O,MATCH(1,('2019-20 Licensed Center Rates'!$B$1='Statewide FY23 Rates'!$B:$B)*('2019-20 Licensed Center Rates'!F$4='Statewide FY23 Rates'!$D:$D),0))</f>
        <v>36.159999999999997</v>
      </c>
    </row>
    <row r="6" spans="1:20" ht="16.2" thickBot="1" x14ac:dyDescent="0.35">
      <c r="A6" s="13" t="s">
        <v>2</v>
      </c>
      <c r="B6" s="14">
        <f t="array" ref="B6">INDEX('Statewide FY23 Rates'!$I:$I,MATCH(1,('2019-20 Licensed Center Rates'!$B$1='Statewide FY23 Rates'!$B:$B)*('2019-20 Licensed Center Rates'!B$4='Statewide FY23 Rates'!$D:$D),0))</f>
        <v>37.200000000000003</v>
      </c>
      <c r="C6" s="14">
        <f t="array" ref="C6">INDEX('Statewide FY23 Rates'!$I:$I,MATCH(1,('2019-20 Licensed Center Rates'!$B$1='Statewide FY23 Rates'!$B:$B)*('2019-20 Licensed Center Rates'!C$4='Statewide FY23 Rates'!$D:$D),0))</f>
        <v>39.06</v>
      </c>
      <c r="D6" s="14">
        <f t="array" ref="D6">INDEX('Statewide FY23 Rates'!$I:$I,MATCH(1,('2019-20 Licensed Center Rates'!$B$1='Statewide FY23 Rates'!$B:$B)*('2019-20 Licensed Center Rates'!D$4='Statewide FY23 Rates'!$D:$D),0))</f>
        <v>39.85</v>
      </c>
      <c r="E6" s="14">
        <f t="array" ref="E6">INDEX('Statewide FY23 Rates'!$I:$I,MATCH(1,('2019-20 Licensed Center Rates'!$B$1='Statewide FY23 Rates'!$B:$B)*('2019-20 Licensed Center Rates'!E$4='Statewide FY23 Rates'!$D:$D),0))</f>
        <v>41.8</v>
      </c>
      <c r="F6" s="14">
        <f t="array" ref="F6">INDEX('Statewide FY23 Rates'!$I:$I,MATCH(1,('2019-20 Licensed Center Rates'!$B$1='Statewide FY23 Rates'!$B:$B)*('2019-20 Licensed Center Rates'!F$4='Statewide FY23 Rates'!$D:$D),0))</f>
        <v>39.06</v>
      </c>
      <c r="H6" s="13" t="s">
        <v>2</v>
      </c>
      <c r="I6" s="14">
        <f t="array" ref="I6">INDEX('Statewide FY23 Rates'!$J:$J,MATCH(1,('2019-20 Licensed Center Rates'!$B$1='Statewide FY23 Rates'!$B:$B)*('2019-20 Licensed Center Rates'!B$4='Statewide FY23 Rates'!$D:$D),0))</f>
        <v>33.6</v>
      </c>
      <c r="J6" s="14">
        <f t="array" ref="J6">INDEX('Statewide FY23 Rates'!$J:$J,MATCH(1,('2019-20 Licensed Center Rates'!$B$1='Statewide FY23 Rates'!$B:$B)*('2019-20 Licensed Center Rates'!C$4='Statewide FY23 Rates'!$D:$D),0))</f>
        <v>35.28</v>
      </c>
      <c r="K6" s="14">
        <f t="array" ref="K6">INDEX('Statewide FY23 Rates'!$J:$J,MATCH(1,('2019-20 Licensed Center Rates'!$B$1='Statewide FY23 Rates'!$B:$B)*('2019-20 Licensed Center Rates'!D$4='Statewide FY23 Rates'!$D:$D),0))</f>
        <v>35.989999999999995</v>
      </c>
      <c r="L6" s="14">
        <f t="array" ref="L6">INDEX('Statewide FY23 Rates'!$J:$J,MATCH(1,('2019-20 Licensed Center Rates'!$B$1='Statewide FY23 Rates'!$B:$B)*('2019-20 Licensed Center Rates'!E$4='Statewide FY23 Rates'!$D:$D),0))</f>
        <v>37.799999999999997</v>
      </c>
      <c r="M6" s="14">
        <f t="array" ref="M6">INDEX('Statewide FY23 Rates'!$J:$J,MATCH(1,('2019-20 Licensed Center Rates'!$B$1='Statewide FY23 Rates'!$B:$B)*('2019-20 Licensed Center Rates'!F$4='Statewide FY23 Rates'!$D:$D),0))</f>
        <v>35.28</v>
      </c>
      <c r="O6" s="13" t="s">
        <v>2</v>
      </c>
      <c r="P6" s="14">
        <f t="array" ref="P6">INDEX('Statewide FY23 Rates'!$P:$P,MATCH(1,('2019-20 Licensed Center Rates'!$B$1='Statewide FY23 Rates'!$B:$B)*('2019-20 Licensed Center Rates'!B$4='Statewide FY23 Rates'!$D:$D),0))</f>
        <v>34.21</v>
      </c>
      <c r="Q6" s="14">
        <f t="array" ref="Q6">INDEX('Statewide FY23 Rates'!$P:$P,MATCH(1,('2019-20 Licensed Center Rates'!$B$1='Statewide FY23 Rates'!$B:$B)*('2019-20 Licensed Center Rates'!C$4='Statewide FY23 Rates'!$D:$D),0))</f>
        <v>35.93</v>
      </c>
      <c r="R6" s="14">
        <f t="array" ref="R6">INDEX('Statewide FY23 Rates'!$P:$P,MATCH(1,('2019-20 Licensed Center Rates'!$B$1='Statewide FY23 Rates'!$B:$B)*('2019-20 Licensed Center Rates'!D$4='Statewide FY23 Rates'!$D:$D),0))</f>
        <v>36.65</v>
      </c>
      <c r="S6" s="14">
        <f t="array" ref="S6">INDEX('Statewide FY23 Rates'!$P:$P,MATCH(1,('2019-20 Licensed Center Rates'!$B$1='Statewide FY23 Rates'!$B:$B)*('2019-20 Licensed Center Rates'!E$4='Statewide FY23 Rates'!$D:$D),0))</f>
        <v>38.479999999999997</v>
      </c>
      <c r="T6" s="14">
        <f t="array" ref="T6">INDEX('Statewide FY23 Rates'!$P:$P,MATCH(1,('2019-20 Licensed Center Rates'!$B$1='Statewide FY23 Rates'!$B:$B)*('2019-20 Licensed Center Rates'!F$4='Statewide FY23 Rates'!$D:$D),0))</f>
        <v>34.21</v>
      </c>
    </row>
    <row r="7" spans="1:20" ht="16.2" thickBot="1" x14ac:dyDescent="0.35">
      <c r="A7" s="13" t="s">
        <v>3</v>
      </c>
      <c r="B7" s="14">
        <f t="array" ref="B7">INDEX('Statewide FY23 Rates'!$K:$K,MATCH(1,('2019-20 Licensed Center Rates'!$B$1='Statewide FY23 Rates'!$B:$B)*('2019-20 Licensed Center Rates'!B$4='Statewide FY23 Rates'!$D:$D),0))</f>
        <v>35.4</v>
      </c>
      <c r="C7" s="14">
        <f t="array" ref="C7">INDEX('Statewide FY23 Rates'!$K:$K,MATCH(1,('2019-20 Licensed Center Rates'!$B$1='Statewide FY23 Rates'!$B:$B)*('2019-20 Licensed Center Rates'!C$4='Statewide FY23 Rates'!$D:$D),0))</f>
        <v>37.17</v>
      </c>
      <c r="D7" s="14">
        <f t="array" ref="D7">INDEX('Statewide FY23 Rates'!$K:$K,MATCH(1,('2019-20 Licensed Center Rates'!$B$1='Statewide FY23 Rates'!$B:$B)*('2019-20 Licensed Center Rates'!D$4='Statewide FY23 Rates'!$D:$D),0))</f>
        <v>37.919999999999995</v>
      </c>
      <c r="E7" s="14">
        <f t="array" ref="E7">INDEX('Statewide FY23 Rates'!$K:$K,MATCH(1,('2019-20 Licensed Center Rates'!$B$1='Statewide FY23 Rates'!$B:$B)*('2019-20 Licensed Center Rates'!E$4='Statewide FY23 Rates'!$D:$D),0))</f>
        <v>38.68</v>
      </c>
      <c r="F7" s="14">
        <f t="array" ref="F7">INDEX('Statewide FY23 Rates'!$K:$K,MATCH(1,('2019-20 Licensed Center Rates'!$B$1='Statewide FY23 Rates'!$B:$B)*('2019-20 Licensed Center Rates'!F$4='Statewide FY23 Rates'!$D:$D),0))</f>
        <v>37.17</v>
      </c>
      <c r="H7" s="13" t="s">
        <v>3</v>
      </c>
      <c r="I7" s="14">
        <f t="array" ref="I7">INDEX('Statewide FY23 Rates'!$L:$L,MATCH(1,('2019-20 Licensed Center Rates'!$B$1='Statewide FY23 Rates'!$B:$B)*('2019-20 Licensed Center Rates'!B$4='Statewide FY23 Rates'!$D:$D),0))</f>
        <v>29.6</v>
      </c>
      <c r="J7" s="14">
        <f t="array" ref="J7">INDEX('Statewide FY23 Rates'!$L:$L,MATCH(1,('2019-20 Licensed Center Rates'!$B$1='Statewide FY23 Rates'!$B:$B)*('2019-20 Licensed Center Rates'!C$4='Statewide FY23 Rates'!$D:$D),0))</f>
        <v>31.08</v>
      </c>
      <c r="K7" s="14">
        <f t="array" ref="K7">INDEX('Statewide FY23 Rates'!$L:$L,MATCH(1,('2019-20 Licensed Center Rates'!$B$1='Statewide FY23 Rates'!$B:$B)*('2019-20 Licensed Center Rates'!D$4='Statewide FY23 Rates'!$D:$D),0))</f>
        <v>31.71</v>
      </c>
      <c r="L7" s="14">
        <f t="array" ref="L7">INDEX('Statewide FY23 Rates'!$L:$L,MATCH(1,('2019-20 Licensed Center Rates'!$B$1='Statewide FY23 Rates'!$B:$B)*('2019-20 Licensed Center Rates'!E$4='Statewide FY23 Rates'!$D:$D),0))</f>
        <v>32.35</v>
      </c>
      <c r="M7" s="14">
        <f t="array" ref="M7">INDEX('Statewide FY23 Rates'!$L:$L,MATCH(1,('2019-20 Licensed Center Rates'!$B$1='Statewide FY23 Rates'!$B:$B)*('2019-20 Licensed Center Rates'!F$4='Statewide FY23 Rates'!$D:$D),0))</f>
        <v>31.08</v>
      </c>
      <c r="O7" s="13" t="s">
        <v>3</v>
      </c>
      <c r="P7" s="14">
        <f t="array" ref="P7">INDEX('Statewide FY23 Rates'!$Q:$Q,MATCH(1,('2019-20 Licensed Center Rates'!$B$1='Statewide FY23 Rates'!$B:$B)*('2019-20 Licensed Center Rates'!B$4='Statewide FY23 Rates'!$D:$D),0))</f>
        <v>30.59</v>
      </c>
      <c r="Q7" s="14">
        <f t="array" ref="Q7">INDEX('Statewide FY23 Rates'!$Q:$Q,MATCH(1,('2019-20 Licensed Center Rates'!$B$1='Statewide FY23 Rates'!$B:$B)*('2019-20 Licensed Center Rates'!C$4='Statewide FY23 Rates'!$D:$D),0))</f>
        <v>32.119999999999997</v>
      </c>
      <c r="R7" s="14">
        <f t="array" ref="R7">INDEX('Statewide FY23 Rates'!$Q:$Q,MATCH(1,('2019-20 Licensed Center Rates'!$B$1='Statewide FY23 Rates'!$B:$B)*('2019-20 Licensed Center Rates'!D$4='Statewide FY23 Rates'!$D:$D),0))</f>
        <v>32.770000000000003</v>
      </c>
      <c r="S7" s="14">
        <f t="array" ref="S7">INDEX('Statewide FY23 Rates'!$Q:$Q,MATCH(1,('2019-20 Licensed Center Rates'!$B$1='Statewide FY23 Rates'!$B:$B)*('2019-20 Licensed Center Rates'!E$4='Statewide FY23 Rates'!$D:$D),0))</f>
        <v>33.43</v>
      </c>
      <c r="T7" s="14">
        <f t="array" ref="T7">INDEX('Statewide FY23 Rates'!$Q:$Q,MATCH(1,('2019-20 Licensed Center Rates'!$B$1='Statewide FY23 Rates'!$B:$B)*('2019-20 Licensed Center Rates'!F$4='Statewide FY23 Rates'!$D:$D),0))</f>
        <v>32.119999999999997</v>
      </c>
    </row>
    <row r="8" spans="1:20" ht="16.2" thickBot="1" x14ac:dyDescent="0.35">
      <c r="A8" s="13" t="s">
        <v>29</v>
      </c>
      <c r="B8" s="14">
        <f t="array" ref="B8">INDEX('Statewide FY23 Rates'!$M:$M,MATCH(1,('2019-20 Licensed Center Rates'!$B$1='Statewide FY23 Rates'!$B:$B)*('2019-20 Licensed Center Rates'!B$4='Statewide FY23 Rates'!$D:$D),0))</f>
        <v>34.200000000000003</v>
      </c>
      <c r="C8" s="14">
        <f t="array" ref="C8">INDEX('Statewide FY23 Rates'!$M:$M,MATCH(1,('2019-20 Licensed Center Rates'!$B$1='Statewide FY23 Rates'!$B:$B)*('2019-20 Licensed Center Rates'!C$4='Statewide FY23 Rates'!$D:$D),0))</f>
        <v>35.909999999999997</v>
      </c>
      <c r="D8" s="14">
        <f t="array" ref="D8">INDEX('Statewide FY23 Rates'!$M:$M,MATCH(1,('2019-20 Licensed Center Rates'!$B$1='Statewide FY23 Rates'!$B:$B)*('2019-20 Licensed Center Rates'!D$4='Statewide FY23 Rates'!$D:$D),0))</f>
        <v>36.629999999999995</v>
      </c>
      <c r="E8" s="14">
        <f t="array" ref="E8">INDEX('Statewide FY23 Rates'!$M:$M,MATCH(1,('2019-20 Licensed Center Rates'!$B$1='Statewide FY23 Rates'!$B:$B)*('2019-20 Licensed Center Rates'!E$4='Statewide FY23 Rates'!$D:$D),0))</f>
        <v>37.369999999999997</v>
      </c>
      <c r="F8" s="14">
        <f t="array" ref="F8">INDEX('Statewide FY23 Rates'!$M:$M,MATCH(1,('2019-20 Licensed Center Rates'!$B$1='Statewide FY23 Rates'!$B:$B)*('2019-20 Licensed Center Rates'!F$4='Statewide FY23 Rates'!$D:$D),0))</f>
        <v>34.200000000000003</v>
      </c>
      <c r="H8" s="13" t="s">
        <v>29</v>
      </c>
      <c r="I8" s="14">
        <f t="array" ref="I8">INDEX('Statewide FY23 Rates'!$N:$N,MATCH(1,('2019-20 Licensed Center Rates'!$B$1='Statewide FY23 Rates'!$B:$B)*('2019-20 Licensed Center Rates'!B$4='Statewide FY23 Rates'!$D:$D),0))</f>
        <v>28.2</v>
      </c>
      <c r="J8" s="14">
        <f t="array" ref="J8">INDEX('Statewide FY23 Rates'!$N:$N,MATCH(1,('2019-20 Licensed Center Rates'!$B$1='Statewide FY23 Rates'!$B:$B)*('2019-20 Licensed Center Rates'!C$4='Statewide FY23 Rates'!$D:$D),0))</f>
        <v>29.61</v>
      </c>
      <c r="K8" s="14">
        <f t="array" ref="K8">INDEX('Statewide FY23 Rates'!$N:$N,MATCH(1,('2019-20 Licensed Center Rates'!$B$1='Statewide FY23 Rates'!$B:$B)*('2019-20 Licensed Center Rates'!D$4='Statewide FY23 Rates'!$D:$D),0))</f>
        <v>30.21</v>
      </c>
      <c r="L8" s="14">
        <f t="array" ref="L8">INDEX('Statewide FY23 Rates'!$N:$N,MATCH(1,('2019-20 Licensed Center Rates'!$B$1='Statewide FY23 Rates'!$B:$B)*('2019-20 Licensed Center Rates'!E$4='Statewide FY23 Rates'!$D:$D),0))</f>
        <v>30.82</v>
      </c>
      <c r="M8" s="14">
        <f t="array" ref="M8">INDEX('Statewide FY23 Rates'!$N:$N,MATCH(1,('2019-20 Licensed Center Rates'!$B$1='Statewide FY23 Rates'!$B:$B)*('2019-20 Licensed Center Rates'!F$4='Statewide FY23 Rates'!$D:$D),0))</f>
        <v>28.2</v>
      </c>
      <c r="O8" s="13" t="s">
        <v>29</v>
      </c>
      <c r="P8" s="14">
        <f t="array" ref="P8">INDEX('Statewide FY23 Rates'!$R:$R,MATCH(1,('2019-20 Licensed Center Rates'!$B$1='Statewide FY23 Rates'!$B:$B)*('2019-20 Licensed Center Rates'!B$4='Statewide FY23 Rates'!$D:$D),0))</f>
        <v>29.08</v>
      </c>
      <c r="Q8" s="14">
        <f t="array" ref="Q8">INDEX('Statewide FY23 Rates'!$R:$R,MATCH(1,('2019-20 Licensed Center Rates'!$B$1='Statewide FY23 Rates'!$B:$B)*('2019-20 Licensed Center Rates'!C$4='Statewide FY23 Rates'!$D:$D),0))</f>
        <v>30.53</v>
      </c>
      <c r="R8" s="14">
        <f t="array" ref="R8">INDEX('Statewide FY23 Rates'!$R:$R,MATCH(1,('2019-20 Licensed Center Rates'!$B$1='Statewide FY23 Rates'!$B:$B)*('2019-20 Licensed Center Rates'!D$4='Statewide FY23 Rates'!$D:$D),0))</f>
        <v>31.15</v>
      </c>
      <c r="S8" s="14">
        <f t="array" ref="S8">INDEX('Statewide FY23 Rates'!$R:$R,MATCH(1,('2019-20 Licensed Center Rates'!$B$1='Statewide FY23 Rates'!$B:$B)*('2019-20 Licensed Center Rates'!E$4='Statewide FY23 Rates'!$D:$D),0))</f>
        <v>31.78</v>
      </c>
      <c r="T8" s="14">
        <f t="array" ref="T8">INDEX('Statewide FY23 Rates'!$R:$R,MATCH(1,('2019-20 Licensed Center Rates'!$B$1='Statewide FY23 Rates'!$B:$B)*('2019-20 Licensed Center Rates'!F$4='Statewide FY23 Rates'!$D:$D),0))</f>
        <v>29.08</v>
      </c>
    </row>
  </sheetData>
  <mergeCells count="3">
    <mergeCell ref="A3:E3"/>
    <mergeCell ref="H3:L3"/>
    <mergeCell ref="O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URL_x0020_Web_x0020_Page xmlns="474a6763-ac05-4e28-9ae1-4058cad3e94b" xsi:nil="true"/>
    <Notes0 xmlns="474a6763-ac05-4e28-9ae1-4058cad3e94b" xsi:nil="true"/>
    <Remove_x0020_from_x0020_Web xmlns="474a6763-ac05-4e28-9ae1-4058cad3e94b">false</Remove_x0020_from_x0020_Web>
    <URL_x0020_Web_x0020_Page xmlns="474a6763-ac05-4e28-9ae1-4058cad3e94b" xsi:nil="true"/>
    <Document_x0020_Name xmlns="474a6763-ac05-4e28-9ae1-4058cad3e94b" xsi:nil="true"/>
    <CCEL_x0020_Home_x0020_Page_x0020_Section xmlns="474a6763-ac05-4e28-9ae1-4058cad3e94b" xsi:nil="true"/>
    <URL_x0020_Node xmlns="474a6763-ac05-4e28-9ae1-4058cad3e94b" xsi:nil="true"/>
    <Folder xmlns="474a6763-ac05-4e28-9ae1-4058cad3e9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1" ma:contentTypeDescription="Create a new document." ma:contentTypeScope="" ma:versionID="ca8acb785cb115c6bfdf2a1b6aec30fe">
  <xsd:schema xmlns:xsd="http://www.w3.org/2001/XMLSchema" xmlns:xs="http://www.w3.org/2001/XMLSchema" xmlns:p="http://schemas.microsoft.com/office/2006/metadata/properties" xmlns:ns1="474a6763-ac05-4e28-9ae1-4058cad3e94b" targetNamespace="http://schemas.microsoft.com/office/2006/metadata/properties" ma:root="true" ma:fieldsID="a626a954dbba621a0ea77e0b78ff6bdc" ns1:_="">
    <xsd:import namespace="474a6763-ac05-4e28-9ae1-4058cad3e94b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0DA6E-56F3-4065-A0C1-96F8DD0F49ED}">
  <ds:schemaRefs>
    <ds:schemaRef ds:uri="26ca9034-7a1b-40f8-ad16-2800c2250c9c"/>
    <ds:schemaRef ds:uri="http://purl.org/dc/elements/1.1/"/>
    <ds:schemaRef ds:uri="http://schemas.microsoft.com/office/2006/metadata/properties"/>
    <ds:schemaRef ds:uri="http://purl.org/dc/terms/"/>
    <ds:schemaRef ds:uri="898a2591-57e9-4f33-8f67-7e42b2204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CD0543-DAAF-496D-B8EF-8CE826617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B7E41-F74B-4720-B507-E5FC6E0CD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 Calculator</vt:lpstr>
      <vt:lpstr>Statewide FY23 Rates</vt:lpstr>
      <vt:lpstr>Workforce Regions</vt:lpstr>
      <vt:lpstr>Calculations</vt:lpstr>
      <vt:lpstr>2019-20 Licensed Center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TWC</dc:creator>
  <cp:lastModifiedBy>Tonche,Crystal</cp:lastModifiedBy>
  <dcterms:created xsi:type="dcterms:W3CDTF">2019-11-14T16:55:25Z</dcterms:created>
  <dcterms:modified xsi:type="dcterms:W3CDTF">2023-02-17T22:17:19Z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0x010100D9A7049ACC8D9C4490AF3718BB1EB8EF</vt:lpwstr>
  </property>
</Properties>
</file>