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wcgov.sharepoint.com/sites/ProviderEngagementProject-SEALRedesign/Shared Documents/SEAL Redesign/Policy and Form Revisions/"/>
    </mc:Choice>
  </mc:AlternateContent>
  <xr:revisionPtr revIDLastSave="0" documentId="8_{82D6DC52-75DD-4D15-A448-2C710CB07A1D}" xr6:coauthVersionLast="47" xr6:coauthVersionMax="47" xr10:uidLastSave="{00000000-0000-0000-0000-000000000000}"/>
  <bookViews>
    <workbookView xWindow="-108" yWindow="-108" windowWidth="23256" windowHeight="12576" tabRatio="837" activeTab="1" xr2:uid="{00000000-000D-0000-FFFF-FFFF00000000}"/>
  </bookViews>
  <sheets>
    <sheet name="Sample Invoice" sheetId="19" r:id="rId1"/>
    <sheet name="SEAL Working Capital Adv Inv" sheetId="10" r:id="rId2"/>
    <sheet name="Board Targets" sheetId="18" state="veryHidden" r:id="rId3"/>
  </sheets>
  <definedNames>
    <definedName name="ColumnTitleBillingDetail" localSheetId="0">'Sample Invoice'!$A$13</definedName>
    <definedName name="ColumnTitleBillingDetail">'SEAL Working Capital Adv Inv'!$A$13</definedName>
    <definedName name="ColumnTitleSampleBillingDetail" localSheetId="0">#REF!</definedName>
    <definedName name="ColumnTitleSampleBillingDetail">#REF!</definedName>
    <definedName name="_xlnm.Print_Area" localSheetId="0">'Sample Invoice'!$A$1:$G$15</definedName>
    <definedName name="_xlnm.Print_Area" localSheetId="1">'SEAL Working Capital Adv Inv'!$A$1:$G$15</definedName>
    <definedName name="_xlnm.Print_Titles" localSheetId="0">'Sample Invoice'!$13:$13</definedName>
    <definedName name="_xlnm.Print_Titles" localSheetId="1">'SEAL Working Capital Adv Inv'!$13:$13</definedName>
    <definedName name="TitleDocumentationRequirements" localSheetId="0">#REF!</definedName>
    <definedName name="TitleDocumentationRequiremen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0" l="1"/>
  <c r="B6" i="10" l="1"/>
  <c r="K4" i="18"/>
  <c r="E14" i="19" s="1"/>
  <c r="F14" i="19" s="1"/>
  <c r="F15" i="19" s="1"/>
  <c r="B6" i="19"/>
  <c r="C3" i="19"/>
  <c r="C3" i="10" l="1"/>
  <c r="D32" i="18"/>
  <c r="E32" i="18" l="1"/>
  <c r="F14" i="10"/>
  <c r="F15" i="10" l="1"/>
</calcChain>
</file>

<file path=xl/sharedStrings.xml><?xml version="1.0" encoding="utf-8"?>
<sst xmlns="http://schemas.openxmlformats.org/spreadsheetml/2006/main" count="156" uniqueCount="130">
  <si>
    <t>Bill To:</t>
  </si>
  <si>
    <t>Workforce Development Board:</t>
  </si>
  <si>
    <t>Invoice Number:</t>
  </si>
  <si>
    <t>[Type invoice date]</t>
  </si>
  <si>
    <t>[Type invoice number]</t>
  </si>
  <si>
    <t>Contact Person:</t>
  </si>
  <si>
    <t>City, State, ZIP Code:</t>
  </si>
  <si>
    <t>[Type name of contact person]</t>
  </si>
  <si>
    <t>[Type the street address of the Workforce Development Board]</t>
  </si>
  <si>
    <t>Contact e-mail address:</t>
  </si>
  <si>
    <t>Street Address:</t>
  </si>
  <si>
    <t>[Type the email addres of the contact person]</t>
  </si>
  <si>
    <t>[Type the phone number of the contact person]</t>
  </si>
  <si>
    <t>Contact phone number:</t>
  </si>
  <si>
    <t>[Type the city, state and ZIP code of the Workforce Development Board]</t>
  </si>
  <si>
    <t>Request Date:</t>
  </si>
  <si>
    <t>Contract Number for Working Cap Adv:</t>
  </si>
  <si>
    <t>Description</t>
  </si>
  <si>
    <t># of Participants to be served under Contract</t>
  </si>
  <si>
    <t>% available for Working Capital Advance</t>
  </si>
  <si>
    <t>Total Working Capital Advance Requested</t>
  </si>
  <si>
    <t>Working Capital Advance - Summer Earn and Learn</t>
  </si>
  <si>
    <t>Maximum Available for Working Capital Advance</t>
  </si>
  <si>
    <t xml:space="preserve">Instructions &amp; Documentation Requirements:  Local Workforce Development Boards use this template to request a working capital advance from the Texas Workforce Commission for the Vocational Rehabilitation Summer Earn and Learn Program.  Email request to payables.cder@twc.state.tx.us. 
</t>
  </si>
  <si>
    <t>Planning, Coordination, Recruitment &amp; Registration
($145/Participant)</t>
  </si>
  <si>
    <r>
      <rPr>
        <sz val="11"/>
        <rFont val="Arial"/>
        <family val="2"/>
      </rPr>
      <t>LWDA #</t>
    </r>
  </si>
  <si>
    <r>
      <rPr>
        <sz val="11"/>
        <rFont val="Arial"/>
        <family val="2"/>
      </rPr>
      <t>Local Workforce Development Area (LWDA) Name</t>
    </r>
  </si>
  <si>
    <r>
      <rPr>
        <sz val="11"/>
        <rFont val="Arial"/>
        <family val="2"/>
      </rPr>
      <t xml:space="preserve">Target
</t>
    </r>
    <r>
      <rPr>
        <sz val="10"/>
        <rFont val="Arial"/>
        <family val="2"/>
      </rPr>
      <t>(number of SEAL Participants)</t>
    </r>
  </si>
  <si>
    <r>
      <rPr>
        <sz val="11"/>
        <rFont val="Arial"/>
        <family val="2"/>
      </rPr>
      <t>Panhandle</t>
    </r>
  </si>
  <si>
    <r>
      <rPr>
        <sz val="11"/>
        <rFont val="Arial"/>
        <family val="2"/>
      </rPr>
      <t>South Plains</t>
    </r>
  </si>
  <si>
    <r>
      <rPr>
        <sz val="11"/>
        <rFont val="Arial"/>
        <family val="2"/>
      </rPr>
      <t>North Texas</t>
    </r>
  </si>
  <si>
    <r>
      <rPr>
        <sz val="11"/>
        <rFont val="Arial"/>
        <family val="2"/>
      </rPr>
      <t>North Central Texas</t>
    </r>
  </si>
  <si>
    <r>
      <rPr>
        <sz val="11"/>
        <rFont val="Arial"/>
        <family val="2"/>
      </rPr>
      <t>Tarrant County</t>
    </r>
  </si>
  <si>
    <r>
      <rPr>
        <sz val="11"/>
        <rFont val="Arial"/>
        <family val="2"/>
      </rPr>
      <t>Dallas</t>
    </r>
  </si>
  <si>
    <r>
      <rPr>
        <sz val="11"/>
        <rFont val="Arial"/>
        <family val="2"/>
      </rPr>
      <t>Northeast Texas</t>
    </r>
  </si>
  <si>
    <r>
      <rPr>
        <sz val="11"/>
        <rFont val="Arial"/>
        <family val="2"/>
      </rPr>
      <t>East Texas</t>
    </r>
  </si>
  <si>
    <r>
      <rPr>
        <sz val="11"/>
        <rFont val="Arial"/>
        <family val="2"/>
      </rPr>
      <t>West Central Texas</t>
    </r>
  </si>
  <si>
    <r>
      <rPr>
        <sz val="11"/>
        <rFont val="Arial"/>
        <family val="2"/>
      </rPr>
      <t>Borderplex</t>
    </r>
  </si>
  <si>
    <r>
      <rPr>
        <sz val="11"/>
        <rFont val="Arial"/>
        <family val="2"/>
      </rPr>
      <t>Permian Basin</t>
    </r>
  </si>
  <si>
    <r>
      <rPr>
        <sz val="11"/>
        <rFont val="Arial"/>
        <family val="2"/>
      </rPr>
      <t>Concho Valley</t>
    </r>
  </si>
  <si>
    <r>
      <rPr>
        <sz val="11"/>
        <rFont val="Arial"/>
        <family val="2"/>
      </rPr>
      <t>Heart of Texas</t>
    </r>
  </si>
  <si>
    <r>
      <rPr>
        <sz val="11"/>
        <rFont val="Arial"/>
        <family val="2"/>
      </rPr>
      <t>Capital Area</t>
    </r>
  </si>
  <si>
    <r>
      <rPr>
        <sz val="11"/>
        <rFont val="Arial"/>
        <family val="2"/>
      </rPr>
      <t>Rural Capital</t>
    </r>
  </si>
  <si>
    <r>
      <rPr>
        <sz val="11"/>
        <rFont val="Arial"/>
        <family val="2"/>
      </rPr>
      <t>Brazos Valley</t>
    </r>
  </si>
  <si>
    <r>
      <rPr>
        <sz val="11"/>
        <rFont val="Arial"/>
        <family val="2"/>
      </rPr>
      <t>Deep East Texas</t>
    </r>
  </si>
  <si>
    <r>
      <rPr>
        <sz val="11"/>
        <rFont val="Arial"/>
        <family val="2"/>
      </rPr>
      <t>Southeast Texas</t>
    </r>
  </si>
  <si>
    <r>
      <rPr>
        <sz val="11"/>
        <rFont val="Arial"/>
        <family val="2"/>
      </rPr>
      <t>Golden Crescent</t>
    </r>
  </si>
  <si>
    <r>
      <rPr>
        <sz val="11"/>
        <rFont val="Arial"/>
        <family val="2"/>
      </rPr>
      <t>Alamo</t>
    </r>
  </si>
  <si>
    <r>
      <rPr>
        <sz val="11"/>
        <rFont val="Arial"/>
        <family val="2"/>
      </rPr>
      <t>South Texas</t>
    </r>
  </si>
  <si>
    <r>
      <rPr>
        <sz val="11"/>
        <rFont val="Arial"/>
        <family val="2"/>
      </rPr>
      <t>Coastal Bend</t>
    </r>
  </si>
  <si>
    <r>
      <rPr>
        <sz val="11"/>
        <rFont val="Arial"/>
        <family val="2"/>
      </rPr>
      <t>Lower Rio Grande Valley</t>
    </r>
  </si>
  <si>
    <r>
      <rPr>
        <sz val="11"/>
        <rFont val="Arial"/>
        <family val="2"/>
      </rPr>
      <t>Cameron County</t>
    </r>
  </si>
  <si>
    <r>
      <rPr>
        <sz val="11"/>
        <rFont val="Arial"/>
        <family val="2"/>
      </rPr>
      <t>Texoma</t>
    </r>
  </si>
  <si>
    <r>
      <rPr>
        <sz val="11"/>
        <rFont val="Arial"/>
        <family val="2"/>
      </rPr>
      <t>Central Texas</t>
    </r>
  </si>
  <si>
    <r>
      <rPr>
        <sz val="11"/>
        <rFont val="Arial"/>
        <family val="2"/>
      </rPr>
      <t>Middle Rio Grande</t>
    </r>
  </si>
  <si>
    <r>
      <rPr>
        <sz val="11"/>
        <rFont val="Arial"/>
        <family val="2"/>
      </rPr>
      <t>Gulf Coast</t>
    </r>
  </si>
  <si>
    <r>
      <rPr>
        <sz val="11"/>
        <rFont val="Arial"/>
        <family val="2"/>
      </rPr>
      <t>State</t>
    </r>
  </si>
  <si>
    <r>
      <rPr>
        <sz val="11"/>
        <rFont val="Arial"/>
        <family val="2"/>
      </rPr>
      <t>Total</t>
    </r>
  </si>
  <si>
    <t>Maximum Amount</t>
  </si>
  <si>
    <t>Contract Number</t>
  </si>
  <si>
    <t>ABC Workforce Development Board</t>
  </si>
  <si>
    <t xml:space="preserve">Instructions &amp; Documentation Requirements:  Local Workforce Development Boards use this template to request a working capital advance from the Texas Workforce Commission for the Vocational Rehabilitation Summer Earn and Learn Program.  Email request to payables.cder@twc.state.tx.us.
</t>
  </si>
  <si>
    <t>Total of 85% Capital Advance Requested</t>
  </si>
  <si>
    <t>1234 Some Street</t>
  </si>
  <si>
    <t>SEAL21-01</t>
  </si>
  <si>
    <t>John Smith</t>
  </si>
  <si>
    <t>Somewhere, Tx, 77777</t>
  </si>
  <si>
    <t>BoardEmail@board.com</t>
  </si>
  <si>
    <t>(555)-555-555</t>
  </si>
  <si>
    <t>FY23 Summer Earn and Learn (SEAL) Board Targets</t>
  </si>
  <si>
    <r>
      <t xml:space="preserve">FY23 WORKING CAPITAL ADVANCE - </t>
    </r>
    <r>
      <rPr>
        <b/>
        <sz val="16"/>
        <rFont val="Calibri"/>
        <family val="2"/>
        <scheme val="minor"/>
      </rPr>
      <t>SUMMER EARN AND LEARN</t>
    </r>
  </si>
  <si>
    <t>1751317291</t>
  </si>
  <si>
    <t>1752677494</t>
  </si>
  <si>
    <t>1751279193</t>
  </si>
  <si>
    <t>1756049012</t>
  </si>
  <si>
    <t>1752681216</t>
  </si>
  <si>
    <t>1751924974</t>
  </si>
  <si>
    <t>1751327222</t>
  </si>
  <si>
    <t>1751247833</t>
  </si>
  <si>
    <t>1742911834</t>
  </si>
  <si>
    <t>1752770711</t>
  </si>
  <si>
    <t>1752725398</t>
  </si>
  <si>
    <t>1741586927</t>
  </si>
  <si>
    <t>1742327454</t>
  </si>
  <si>
    <t>1742487795</t>
  </si>
  <si>
    <t>1741562020</t>
  </si>
  <si>
    <t>1752765176</t>
  </si>
  <si>
    <t>1710890212</t>
  </si>
  <si>
    <t>1742877832</t>
  </si>
  <si>
    <t>1742709309</t>
  </si>
  <si>
    <t>1742821303</t>
  </si>
  <si>
    <t>1742424633</t>
  </si>
  <si>
    <t>1742940085</t>
  </si>
  <si>
    <t>1742299267</t>
  </si>
  <si>
    <t>1752691077</t>
  </si>
  <si>
    <t>1741615149</t>
  </si>
  <si>
    <t>1741666192</t>
  </si>
  <si>
    <t>1741557575</t>
  </si>
  <si>
    <t>VIN#</t>
  </si>
  <si>
    <t>3022VRS032</t>
  </si>
  <si>
    <t>3022VRS026</t>
  </si>
  <si>
    <t>3022VRS027</t>
  </si>
  <si>
    <t>3022VRS028</t>
  </si>
  <si>
    <t>3022VRS029</t>
  </si>
  <si>
    <t>3022VRS030</t>
  </si>
  <si>
    <t>3022VRS031</t>
  </si>
  <si>
    <t>3022VRS033</t>
  </si>
  <si>
    <t>3022VRS034</t>
  </si>
  <si>
    <t>3022VRS035</t>
  </si>
  <si>
    <t>3022VRS036</t>
  </si>
  <si>
    <t>3022VRS037</t>
  </si>
  <si>
    <t>3022VRS038</t>
  </si>
  <si>
    <t>3022VRS039</t>
  </si>
  <si>
    <t>3022VRS040</t>
  </si>
  <si>
    <t>3022VRS041</t>
  </si>
  <si>
    <t>3022VRS042</t>
  </si>
  <si>
    <t>3022VRS043</t>
  </si>
  <si>
    <t>3022VRS044</t>
  </si>
  <si>
    <t>3022VRS045</t>
  </si>
  <si>
    <t>3022VRS046</t>
  </si>
  <si>
    <t>3022VRS047</t>
  </si>
  <si>
    <t>3022VRS049</t>
  </si>
  <si>
    <t>3022VRS050</t>
  </si>
  <si>
    <t>3022VRS051</t>
  </si>
  <si>
    <t>3022VRS052</t>
  </si>
  <si>
    <t>3022VRS053</t>
  </si>
  <si>
    <t>3022VRS054</t>
  </si>
  <si>
    <t>1311802114</t>
  </si>
  <si>
    <t>3022VRS123</t>
  </si>
  <si>
    <t>appo@twc.texas.gov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</si>
</sst>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</numFmts>
  <fonts count="23" x14ac:knownFonts="1">
    <font>
      <sz val="10"/>
      <name val="Arial"/>
    </font>
    <font>
      <sz val="10"/>
      <name val="Calibri"/>
      <family val="2"/>
      <scheme val="minor"/>
    </font>
    <font>
      <sz val="26"/>
      <color theme="1" tint="0.499984740745262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Arial"/>
      <family val="2"/>
    </font>
    <font>
      <b/>
      <sz val="12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b/>
      <sz val="26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u/>
      <sz val="14"/>
      <color theme="1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24"/>
      <color theme="1" tint="0.14999847407452621"/>
      <name val="Calibri"/>
      <family val="2"/>
      <scheme val="minor"/>
    </font>
    <font>
      <b/>
      <sz val="28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7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0" fontId="1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0" fillId="0" borderId="0" xfId="0" applyFont="1" applyAlignment="1" applyProtection="1">
      <alignment vertic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15" fillId="0" borderId="0" xfId="0" applyFont="1" applyAlignment="1" applyProtection="1">
      <alignment vertical="center"/>
    </xf>
    <xf numFmtId="0" fontId="3" fillId="2" borderId="3" xfId="0" applyFont="1" applyFill="1" applyBorder="1" applyAlignment="1">
      <alignment horizontal="center" wrapText="1"/>
    </xf>
    <xf numFmtId="44" fontId="3" fillId="2" borderId="3" xfId="0" applyNumberFormat="1" applyFont="1" applyFill="1" applyBorder="1" applyAlignment="1">
      <alignment horizontal="center" wrapText="1"/>
    </xf>
    <xf numFmtId="44" fontId="7" fillId="2" borderId="3" xfId="0" applyNumberFormat="1" applyFont="1" applyFill="1" applyBorder="1" applyAlignment="1" applyProtection="1">
      <alignment horizontal="right" vertical="center"/>
    </xf>
    <xf numFmtId="43" fontId="0" fillId="0" borderId="0" xfId="4" applyFont="1"/>
    <xf numFmtId="1" fontId="19" fillId="0" borderId="9" xfId="0" applyNumberFormat="1" applyFont="1" applyFill="1" applyBorder="1" applyAlignment="1">
      <alignment horizontal="right" vertical="top" wrapText="1" shrinkToFit="1"/>
    </xf>
    <xf numFmtId="43" fontId="0" fillId="0" borderId="3" xfId="4" applyFont="1" applyBorder="1" applyAlignment="1">
      <alignment horizontal="right" wrapText="1"/>
    </xf>
    <xf numFmtId="1" fontId="19" fillId="0" borderId="8" xfId="0" applyNumberFormat="1" applyFont="1" applyFill="1" applyBorder="1" applyAlignment="1">
      <alignment horizontal="right" vertical="top" wrapText="1" shrinkToFit="1"/>
    </xf>
    <xf numFmtId="0" fontId="18" fillId="2" borderId="1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left" vertical="top" wrapText="1" indent="2"/>
    </xf>
    <xf numFmtId="0" fontId="0" fillId="2" borderId="11" xfId="0" applyFill="1" applyBorder="1" applyAlignment="1">
      <alignment horizontal="center" vertical="top" wrapText="1"/>
    </xf>
    <xf numFmtId="0" fontId="0" fillId="2" borderId="12" xfId="0" applyFill="1" applyBorder="1" applyAlignment="1">
      <alignment horizontal="right" vertical="top" wrapText="1"/>
    </xf>
    <xf numFmtId="0" fontId="13" fillId="0" borderId="1" xfId="0" applyFont="1" applyFill="1" applyBorder="1" applyAlignment="1" applyProtection="1"/>
    <xf numFmtId="0" fontId="8" fillId="0" borderId="1" xfId="0" applyFont="1" applyFill="1" applyBorder="1" applyAlignment="1" applyProtection="1">
      <alignment horizontal="right"/>
      <protection locked="0"/>
    </xf>
    <xf numFmtId="44" fontId="8" fillId="0" borderId="1" xfId="1" applyNumberFormat="1" applyFont="1" applyFill="1" applyBorder="1" applyAlignment="1" applyProtection="1"/>
    <xf numFmtId="9" fontId="8" fillId="0" borderId="2" xfId="3" applyFont="1" applyFill="1" applyBorder="1" applyAlignment="1" applyProtection="1">
      <alignment horizontal="right"/>
    </xf>
    <xf numFmtId="44" fontId="8" fillId="0" borderId="2" xfId="1" applyFont="1" applyFill="1" applyBorder="1" applyAlignment="1" applyProtection="1">
      <alignment horizontal="left" wrapText="1"/>
    </xf>
    <xf numFmtId="44" fontId="7" fillId="2" borderId="2" xfId="1" applyNumberFormat="1" applyFont="1" applyFill="1" applyBorder="1" applyAlignment="1">
      <alignment horizontal="left" wrapText="1"/>
    </xf>
    <xf numFmtId="0" fontId="0" fillId="0" borderId="3" xfId="0" applyBorder="1"/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wrapText="1"/>
    </xf>
    <xf numFmtId="44" fontId="3" fillId="2" borderId="3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 applyProtection="1">
      <alignment horizontal="right"/>
    </xf>
    <xf numFmtId="44" fontId="7" fillId="2" borderId="2" xfId="1" applyNumberFormat="1" applyFont="1" applyFill="1" applyBorder="1" applyAlignment="1" applyProtection="1">
      <alignment horizontal="left" wrapText="1"/>
    </xf>
    <xf numFmtId="0" fontId="18" fillId="2" borderId="11" xfId="0" applyFont="1" applyFill="1" applyBorder="1" applyAlignment="1">
      <alignment horizontal="left" vertical="top" wrapText="1" indent="2"/>
    </xf>
    <xf numFmtId="1" fontId="19" fillId="0" borderId="0" xfId="0" applyNumberFormat="1" applyFont="1" applyFill="1" applyBorder="1" applyAlignment="1">
      <alignment horizontal="right" vertical="top" wrapText="1" shrinkToFit="1"/>
    </xf>
    <xf numFmtId="1" fontId="19" fillId="0" borderId="8" xfId="0" applyNumberFormat="1" applyFont="1" applyFill="1" applyBorder="1" applyAlignment="1">
      <alignment horizontal="right" shrinkToFit="1"/>
    </xf>
    <xf numFmtId="0" fontId="18" fillId="0" borderId="8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" fontId="19" fillId="0" borderId="9" xfId="0" applyNumberFormat="1" applyFont="1" applyFill="1" applyBorder="1" applyAlignment="1">
      <alignment horizontal="right" shrinkToFit="1"/>
    </xf>
    <xf numFmtId="43" fontId="0" fillId="0" borderId="3" xfId="4" applyFont="1" applyBorder="1" applyAlignment="1">
      <alignment horizontal="right"/>
    </xf>
    <xf numFmtId="0" fontId="0" fillId="0" borderId="3" xfId="0" applyBorder="1" applyAlignment="1"/>
    <xf numFmtId="0" fontId="0" fillId="0" borderId="0" xfId="0" applyAlignment="1"/>
    <xf numFmtId="43" fontId="0" fillId="0" borderId="0" xfId="4" applyFont="1" applyAlignment="1"/>
    <xf numFmtId="0" fontId="18" fillId="2" borderId="8" xfId="0" applyFont="1" applyFill="1" applyBorder="1" applyAlignment="1">
      <alignment horizontal="center" vertical="top"/>
    </xf>
    <xf numFmtId="0" fontId="18" fillId="2" borderId="8" xfId="0" applyFont="1" applyFill="1" applyBorder="1" applyAlignment="1">
      <alignment horizontal="left" vertical="top"/>
    </xf>
    <xf numFmtId="3" fontId="19" fillId="2" borderId="9" xfId="0" applyNumberFormat="1" applyFont="1" applyFill="1" applyBorder="1" applyAlignment="1">
      <alignment horizontal="right" vertical="top" shrinkToFit="1"/>
    </xf>
    <xf numFmtId="3" fontId="19" fillId="2" borderId="3" xfId="0" applyNumberFormat="1" applyFont="1" applyFill="1" applyBorder="1" applyAlignment="1">
      <alignment horizontal="right" vertical="top" shrinkToFit="1"/>
    </xf>
    <xf numFmtId="0" fontId="0" fillId="2" borderId="3" xfId="0" applyFill="1" applyBorder="1" applyAlignment="1"/>
    <xf numFmtId="0" fontId="18" fillId="2" borderId="8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left"/>
    </xf>
    <xf numFmtId="3" fontId="19" fillId="2" borderId="9" xfId="0" applyNumberFormat="1" applyFont="1" applyFill="1" applyBorder="1" applyAlignment="1">
      <alignment horizontal="right" shrinkToFit="1"/>
    </xf>
    <xf numFmtId="3" fontId="19" fillId="2" borderId="3" xfId="0" applyNumberFormat="1" applyFont="1" applyFill="1" applyBorder="1" applyAlignment="1">
      <alignment horizontal="right" shrinkToFit="1"/>
    </xf>
    <xf numFmtId="0" fontId="5" fillId="0" borderId="3" xfId="0" applyFont="1" applyBorder="1" applyAlignment="1"/>
    <xf numFmtId="164" fontId="6" fillId="0" borderId="5" xfId="0" applyNumberFormat="1" applyFont="1" applyBorder="1" applyAlignment="1" applyProtection="1">
      <alignment horizontal="right" vertical="center"/>
    </xf>
    <xf numFmtId="164" fontId="6" fillId="0" borderId="6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/>
    </xf>
    <xf numFmtId="0" fontId="8" fillId="0" borderId="7" xfId="0" applyFont="1" applyBorder="1" applyAlignment="1" applyProtection="1">
      <alignment horizontal="left"/>
    </xf>
    <xf numFmtId="0" fontId="17" fillId="0" borderId="4" xfId="2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horizontal="left" vertical="top" wrapText="1"/>
    </xf>
    <xf numFmtId="44" fontId="21" fillId="0" borderId="0" xfId="0" applyNumberFormat="1" applyFont="1" applyBorder="1" applyAlignment="1" applyProtection="1">
      <alignment horizontal="left" vertical="center"/>
    </xf>
    <xf numFmtId="14" fontId="8" fillId="0" borderId="4" xfId="0" applyNumberFormat="1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Percent" xfId="3" builtinId="5"/>
  </cellStyles>
  <dxfs count="4">
    <dxf>
      <font>
        <b val="0"/>
        <i/>
        <color theme="1"/>
      </font>
      <fill>
        <patternFill>
          <bgColor rgb="FFFF9999"/>
        </patternFill>
      </fill>
    </dxf>
    <dxf>
      <font>
        <b val="0"/>
        <i/>
        <color rgb="FFFF0000"/>
      </font>
    </dxf>
    <dxf>
      <font>
        <b val="0"/>
        <i/>
        <color theme="1"/>
      </font>
      <fill>
        <patternFill>
          <bgColor rgb="FFFF9999"/>
        </patternFill>
      </fill>
    </dxf>
    <dxf>
      <font>
        <b val="0"/>
        <i/>
        <color rgb="FFFF0000"/>
      </font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756285</xdr:colOff>
      <xdr:row>2</xdr:row>
      <xdr:rowOff>382904</xdr:rowOff>
    </xdr:from>
    <xdr:to>
      <xdr:col>5</xdr:col>
      <xdr:colOff>1126798</xdr:colOff>
      <xdr:row>11</xdr:row>
      <xdr:rowOff>535093</xdr:rowOff>
    </xdr:to>
    <xdr:pic>
      <xdr:nvPicPr>
        <xdr:cNvPr id="2" name="Picture 1" descr="SAMPLE DOCUMENT WATERMARK">
          <a:extLst>
            <a:ext uri="{FF2B5EF4-FFF2-40B4-BE49-F238E27FC236}">
              <a16:creationId xmlns:a16="http://schemas.microsoft.com/office/drawing/2014/main" id="{AEBD47AB-7C0C-48E3-9501-FA28A48CC3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 amt="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3618" y="1801071"/>
          <a:ext cx="4928967" cy="2893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ppo@twc.texas.gov?subject=FY23%20SEAL%20Advance" TargetMode="External"/><Relationship Id="rId1" Type="http://schemas.openxmlformats.org/officeDocument/2006/relationships/hyperlink" Target="mailto:payables.cder@twc.state.tx.u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ppo@twc.texas.gov?subject=FY23%20SEAL%20Advance" TargetMode="External"/><Relationship Id="rId1" Type="http://schemas.openxmlformats.org/officeDocument/2006/relationships/hyperlink" Target="mailto:payables.cder@twc.state.tx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16"/>
  <sheetViews>
    <sheetView zoomScale="90" zoomScaleNormal="90" workbookViewId="0">
      <selection activeCell="A14" sqref="A14"/>
    </sheetView>
  </sheetViews>
  <sheetFormatPr defaultColWidth="0" defaultRowHeight="13.8" customHeight="1" zeroHeight="1" x14ac:dyDescent="0.3"/>
  <cols>
    <col min="1" max="1" width="46.88671875" style="61" customWidth="1"/>
    <col min="2" max="2" width="13" style="61" customWidth="1"/>
    <col min="3" max="3" width="18.109375" style="61" customWidth="1"/>
    <col min="4" max="4" width="14.5546875" style="61" customWidth="1"/>
    <col min="5" max="6" width="20.5546875" style="61" customWidth="1"/>
    <col min="7" max="7" width="4" style="2" hidden="1" customWidth="1"/>
    <col min="8" max="9" width="20.88671875" style="2" hidden="1" customWidth="1"/>
    <col min="10" max="10" width="19.5546875" style="2" hidden="1" customWidth="1"/>
    <col min="11" max="13" width="0" style="2" hidden="1" customWidth="1"/>
    <col min="14" max="15" width="20.88671875" style="2" hidden="1" customWidth="1"/>
    <col min="16" max="16" width="19.5546875" style="2" hidden="1" customWidth="1"/>
    <col min="17" max="17" width="0" style="2" hidden="1" customWidth="1"/>
    <col min="18" max="19" width="20.88671875" style="2" hidden="1" customWidth="1"/>
    <col min="20" max="20" width="19.5546875" style="2" hidden="1" customWidth="1"/>
    <col min="21" max="16384" width="9.109375" style="2" hidden="1"/>
  </cols>
  <sheetData>
    <row r="1" spans="1:10" ht="42" customHeight="1" x14ac:dyDescent="0.3">
      <c r="A1" s="64" t="s">
        <v>70</v>
      </c>
      <c r="B1" s="64"/>
      <c r="C1" s="64"/>
      <c r="D1" s="64"/>
      <c r="E1" s="64"/>
      <c r="F1" s="64"/>
    </row>
    <row r="2" spans="1:10" ht="69.75" customHeight="1" x14ac:dyDescent="0.3">
      <c r="A2" s="65" t="s">
        <v>23</v>
      </c>
      <c r="B2" s="65"/>
      <c r="C2" s="65"/>
      <c r="D2" s="65"/>
      <c r="E2" s="65"/>
      <c r="F2" s="65"/>
    </row>
    <row r="3" spans="1:10" s="1" customFormat="1" ht="43.5" customHeight="1" x14ac:dyDescent="0.25">
      <c r="A3" s="8" t="s">
        <v>1</v>
      </c>
      <c r="B3" s="33">
        <v>1</v>
      </c>
      <c r="C3" s="66" t="str">
        <f>IFERROR(INDEX('Board Targets'!I3:I4,MATCH('Sample Invoice'!B3,'Board Targets'!H3:H4,0)),"[SELECT BOARD NUMBER]")</f>
        <v>ABC Workforce Development Board</v>
      </c>
      <c r="D3" s="66"/>
      <c r="E3" s="66"/>
      <c r="F3" s="66"/>
      <c r="G3" s="6"/>
      <c r="H3" s="6"/>
    </row>
    <row r="4" spans="1:10" s="1" customFormat="1" ht="28.2" customHeight="1" x14ac:dyDescent="0.3">
      <c r="A4" s="9" t="s">
        <v>15</v>
      </c>
      <c r="B4" s="67">
        <v>44986</v>
      </c>
      <c r="C4" s="68"/>
      <c r="D4" s="68"/>
      <c r="E4" s="68"/>
      <c r="F4" s="68"/>
      <c r="G4" s="6"/>
      <c r="H4" s="6"/>
    </row>
    <row r="5" spans="1:10" s="1" customFormat="1" ht="16.5" customHeight="1" x14ac:dyDescent="0.3">
      <c r="A5" s="10" t="s">
        <v>2</v>
      </c>
      <c r="B5" s="62" t="s">
        <v>64</v>
      </c>
      <c r="C5" s="62"/>
      <c r="D5" s="62"/>
      <c r="E5" s="62"/>
      <c r="F5" s="62"/>
      <c r="G5" s="6"/>
      <c r="H5" s="6"/>
    </row>
    <row r="6" spans="1:10" s="1" customFormat="1" ht="16.5" customHeight="1" x14ac:dyDescent="0.3">
      <c r="A6" s="10" t="s">
        <v>16</v>
      </c>
      <c r="B6" s="62" t="str">
        <f>IFERROR(INDEX('Board Targets'!L3:L4,MATCH('Sample Invoice'!B3,'Board Targets'!H3:H4,0)),"[Contract Number]")</f>
        <v>3022VRS123</v>
      </c>
      <c r="C6" s="62"/>
      <c r="D6" s="62"/>
      <c r="E6" s="62"/>
      <c r="F6" s="62"/>
      <c r="G6" s="6"/>
      <c r="H6" s="6"/>
    </row>
    <row r="7" spans="1:10" ht="31.5" customHeight="1" x14ac:dyDescent="0.3">
      <c r="A7" s="11" t="s">
        <v>5</v>
      </c>
      <c r="B7" s="62" t="s">
        <v>65</v>
      </c>
      <c r="C7" s="62"/>
      <c r="D7" s="62"/>
      <c r="E7" s="62"/>
      <c r="F7" s="62"/>
    </row>
    <row r="8" spans="1:10" ht="15.6" x14ac:dyDescent="0.3">
      <c r="A8" s="11" t="s">
        <v>10</v>
      </c>
      <c r="B8" s="62" t="s">
        <v>63</v>
      </c>
      <c r="C8" s="62"/>
      <c r="D8" s="62"/>
      <c r="E8" s="62"/>
      <c r="F8" s="62"/>
    </row>
    <row r="9" spans="1:10" ht="15.6" x14ac:dyDescent="0.3">
      <c r="A9" s="11" t="s">
        <v>6</v>
      </c>
      <c r="B9" s="62" t="s">
        <v>66</v>
      </c>
      <c r="C9" s="62"/>
      <c r="D9" s="62"/>
      <c r="E9" s="62"/>
      <c r="F9" s="62"/>
    </row>
    <row r="10" spans="1:10" ht="31.5" customHeight="1" x14ac:dyDescent="0.3">
      <c r="A10" s="11" t="s">
        <v>9</v>
      </c>
      <c r="B10" s="62" t="s">
        <v>67</v>
      </c>
      <c r="C10" s="62"/>
      <c r="D10" s="62"/>
      <c r="E10" s="62"/>
      <c r="F10" s="62"/>
      <c r="G10" s="7"/>
      <c r="H10" s="7"/>
      <c r="I10" s="7"/>
      <c r="J10" s="7"/>
    </row>
    <row r="11" spans="1:10" s="1" customFormat="1" ht="15.75" customHeight="1" x14ac:dyDescent="0.3">
      <c r="A11" s="12" t="s">
        <v>13</v>
      </c>
      <c r="B11" s="62" t="s">
        <v>68</v>
      </c>
      <c r="C11" s="62"/>
      <c r="D11" s="62"/>
      <c r="E11" s="62"/>
      <c r="F11" s="62"/>
      <c r="G11" s="7"/>
      <c r="H11" s="7"/>
      <c r="I11" s="7"/>
      <c r="J11" s="7"/>
    </row>
    <row r="12" spans="1:10" ht="48" customHeight="1" x14ac:dyDescent="0.3">
      <c r="A12" s="13" t="s">
        <v>0</v>
      </c>
      <c r="B12" s="63" t="s">
        <v>129</v>
      </c>
      <c r="C12" s="63"/>
      <c r="D12" s="63"/>
      <c r="E12" s="63"/>
      <c r="F12" s="63"/>
      <c r="G12" s="7"/>
      <c r="H12" s="7"/>
      <c r="I12" s="7"/>
      <c r="J12" s="7"/>
    </row>
    <row r="13" spans="1:10" s="3" customFormat="1" ht="80.25" customHeight="1" x14ac:dyDescent="0.3">
      <c r="A13" s="34" t="s">
        <v>17</v>
      </c>
      <c r="B13" s="34" t="s">
        <v>18</v>
      </c>
      <c r="C13" s="35" t="s">
        <v>24</v>
      </c>
      <c r="D13" s="35" t="s">
        <v>19</v>
      </c>
      <c r="E13" s="35" t="s">
        <v>22</v>
      </c>
      <c r="F13" s="35" t="s">
        <v>20</v>
      </c>
    </row>
    <row r="14" spans="1:10" s="4" customFormat="1" ht="35.4" customHeight="1" x14ac:dyDescent="0.3">
      <c r="A14" s="25" t="s">
        <v>21</v>
      </c>
      <c r="B14" s="36">
        <v>50</v>
      </c>
      <c r="C14" s="27">
        <v>145</v>
      </c>
      <c r="D14" s="28">
        <v>0.85</v>
      </c>
      <c r="E14" s="29">
        <f>IFERROR(IF((B14*C14)*D14&gt;INDEX('Board Targets'!K4:K4,MATCH('Sample Invoice'!B3,'Board Targets'!H4:H4,0)),"Exceeds Participant Target Number",(B14*C14)*D14),0)</f>
        <v>6162.5</v>
      </c>
      <c r="F14" s="37">
        <f>E14</f>
        <v>6162.5</v>
      </c>
      <c r="G14" s="5"/>
    </row>
    <row r="15" spans="1:10" s="4" customFormat="1" ht="20.100000000000001" customHeight="1" x14ac:dyDescent="0.25">
      <c r="A15" s="59" t="s">
        <v>62</v>
      </c>
      <c r="B15" s="59"/>
      <c r="C15" s="59"/>
      <c r="D15" s="59"/>
      <c r="E15" s="60"/>
      <c r="F15" s="16">
        <f>SUM(F14:F14)</f>
        <v>6162.5</v>
      </c>
    </row>
    <row r="16" spans="1:10" x14ac:dyDescent="0.3"/>
  </sheetData>
  <sheetProtection algorithmName="SHA-512" hashValue="Ez4nywQ/v1Wdm1rfvt0PP2axkP4+urJGTdEZvlQBYARaQaWjXN+NmjD8xog8a7JJJyvi0AuHYzmPn3n9+5PjHQ==" saltValue="B4HZNeIz/xCNNm/LUbeASQ==" spinCount="100000" sheet="1" objects="1" scenarios="1"/>
  <mergeCells count="14">
    <mergeCell ref="B6:F6"/>
    <mergeCell ref="A1:F1"/>
    <mergeCell ref="A2:F2"/>
    <mergeCell ref="C3:F3"/>
    <mergeCell ref="B4:F4"/>
    <mergeCell ref="B5:F5"/>
    <mergeCell ref="A15:E15"/>
    <mergeCell ref="A16:F1048576"/>
    <mergeCell ref="B7:F7"/>
    <mergeCell ref="B8:F8"/>
    <mergeCell ref="B9:F9"/>
    <mergeCell ref="B10:F10"/>
    <mergeCell ref="B11:F11"/>
    <mergeCell ref="B12:F12"/>
  </mergeCells>
  <conditionalFormatting sqref="E14:F14">
    <cfRule type="expression" dxfId="3" priority="2">
      <formula>E14="Exceeds Participant Target Number"</formula>
    </cfRule>
  </conditionalFormatting>
  <conditionalFormatting sqref="B14">
    <cfRule type="expression" dxfId="2" priority="1">
      <formula>E14="Exceeds Participant Target Number"</formula>
    </cfRule>
  </conditionalFormatting>
  <dataValidations count="21">
    <dataValidation allowBlank="1" showInputMessage="1" showErrorMessage="1" prompt="Total Sum of 85% Working Capital Advance Requested" sqref="F15" xr:uid="{00000000-0002-0000-0000-000000000000}"/>
    <dataValidation errorStyle="information" operator="equal" allowBlank="1" showInputMessage="1" prompt="Boards that require a working capital advance may request up to 85% of the total amount the Board would be paid for the Work Readiness Training deliverable for the Board's target number of students. " sqref="D14" xr:uid="{00000000-0002-0000-0000-000001000000}"/>
    <dataValidation type="decimal" allowBlank="1" showInputMessage="1" showErrorMessage="1" error="The maximum working capital advance allowed is the amount in cell E14." prompt="This cell will automatically populate the maximum allowed for a working capital advance based on the formula in cell E14.  If there is a need for a lesser amount for working capital, you may enter an amount less than the amount in cell E14." sqref="F14" xr:uid="{00000000-0002-0000-0000-000002000000}">
      <formula1>0</formula1>
      <formula2>E14</formula2>
    </dataValidation>
    <dataValidation operator="equal" allowBlank="1" error="Please enter valid rate." sqref="E14" xr:uid="{00000000-0002-0000-0000-000003000000}"/>
    <dataValidation type="whole" operator="equal" allowBlank="1" showErrorMessage="1" error="Please enter valid rate." sqref="C14" xr:uid="{00000000-0002-0000-0000-000004000000}">
      <formula1>145</formula1>
    </dataValidation>
    <dataValidation allowBlank="1" showInputMessage="1" showErrorMessage="1" promptTitle="# of Participants to be served" prompt="Enter number of participants to be served per contract." sqref="B14" xr:uid="{00000000-0002-0000-0000-000005000000}"/>
    <dataValidation allowBlank="1" showErrorMessage="1" sqref="A14" xr:uid="{00000000-0002-0000-0000-000006000000}"/>
    <dataValidation allowBlank="1" showInputMessage="1" showErrorMessage="1" prompt="Do not key in this cell.  Email invoices to the email address in this cell." sqref="B12" xr:uid="{00000000-0002-0000-0000-000007000000}"/>
    <dataValidation allowBlank="1" showInputMessage="1" showErrorMessage="1" prompt="Phone number for the Workforce Development Board's contact person for the invoice" sqref="B11" xr:uid="{00000000-0002-0000-0000-000008000000}"/>
    <dataValidation allowBlank="1" showInputMessage="1" showErrorMessage="1" prompt="Email address for the Workforce Development Board's contact person for the invoice" sqref="B10" xr:uid="{00000000-0002-0000-0000-000009000000}"/>
    <dataValidation allowBlank="1" showInputMessage="1" showErrorMessage="1" prompt="City, state and ZIP code for the Workforce Development Board's address" sqref="B9" xr:uid="{00000000-0002-0000-0000-00000A000000}"/>
    <dataValidation allowBlank="1" showInputMessage="1" showErrorMessage="1" prompt="Street address for the Workforce Development Board" sqref="B8" xr:uid="{00000000-0002-0000-0000-00000B000000}"/>
    <dataValidation allowBlank="1" showInputMessage="1" showErrorMessage="1" prompt="Name of the Workforce Development Board's contact person for the invoice" sqref="B7" xr:uid="{00000000-0002-0000-0000-00000C000000}"/>
    <dataValidation allowBlank="1" showInputMessage="1" showErrorMessage="1" prompt="Contract number" sqref="B6" xr:uid="{00000000-0002-0000-0000-00000D000000}"/>
    <dataValidation allowBlank="1" showInputMessage="1" showErrorMessage="1" prompt="Invoice number" sqref="B5" xr:uid="{00000000-0002-0000-0000-00000E000000}"/>
    <dataValidation allowBlank="1" showInputMessage="1" showErrorMessage="1" prompt="Invoice date" sqref="B4" xr:uid="{00000000-0002-0000-0000-00000F000000}"/>
    <dataValidation allowBlank="1" showInputMessage="1" showErrorMessage="1" prompt="Replace this text with the phone number and fax number for the Workforce Development Board's contact person for the Summer Earn and Learn detailed invoice. " sqref="A11" xr:uid="{00000000-0002-0000-0000-000010000000}"/>
    <dataValidation allowBlank="1" showInputMessage="1" showErrorMessage="1" prompt="Replace this text with the email address for the Workforce Development Board's contact person for the Summer Earn and Learn detailed invoice." sqref="A10" xr:uid="{00000000-0002-0000-0000-000011000000}"/>
    <dataValidation allowBlank="1" showInputMessage="1" showErrorMessage="1" prompt="Replace this text with the city, state and ZIP code for the Workforce Development Board address." sqref="A9" xr:uid="{00000000-0002-0000-0000-000012000000}"/>
    <dataValidation allowBlank="1" showInputMessage="1" showErrorMessage="1" prompt="Replace this text with the Workforce Development Board's street address." sqref="A8" xr:uid="{00000000-0002-0000-0000-000013000000}"/>
    <dataValidation allowBlank="1" showInputMessage="1" showErrorMessage="1" prompt="Replace this text with the name of the Workforce Development Board's contact person for the Summer Earn and Learn detailed invoice." sqref="A7" xr:uid="{00000000-0002-0000-0000-000014000000}"/>
  </dataValidations>
  <hyperlinks>
    <hyperlink ref="B12" r:id="rId1" display="payables.cder@twc.state.tx.us" xr:uid="{00000000-0004-0000-0000-000000000000}"/>
    <hyperlink ref="B12:F12" r:id="rId2" display="appo@twc.texas.gov" xr:uid="{00000000-0004-0000-0000-000001000000}"/>
  </hyperlinks>
  <printOptions horizontalCentered="1"/>
  <pageMargins left="0.5" right="0.25" top="0.5" bottom="0.5" header="0.3" footer="0.3"/>
  <pageSetup scale="99" fitToHeight="10" orientation="landscape" r:id="rId3"/>
  <headerFooter>
    <oddFooter>&amp;C&amp;8Page &amp;P of &amp;N</oddFooter>
  </headerFooter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board Number from List" xr:uid="{00000000-0002-0000-0000-000015000000}">
          <x14:formula1>
            <xm:f>'Board Targets'!$H$3:$H$4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40"/>
  <sheetViews>
    <sheetView tabSelected="1" zoomScale="90" zoomScaleNormal="90" workbookViewId="0">
      <selection sqref="A1:F1"/>
    </sheetView>
  </sheetViews>
  <sheetFormatPr defaultColWidth="0" defaultRowHeight="13.8" zeroHeight="1" x14ac:dyDescent="0.3"/>
  <cols>
    <col min="1" max="1" width="46.88671875" style="72" customWidth="1"/>
    <col min="2" max="2" width="13" style="72" customWidth="1"/>
    <col min="3" max="3" width="18.109375" style="72" customWidth="1"/>
    <col min="4" max="4" width="14.5546875" style="72" customWidth="1"/>
    <col min="5" max="6" width="20.5546875" style="72" customWidth="1"/>
    <col min="7" max="7" width="4" style="2" hidden="1" customWidth="1"/>
    <col min="8" max="9" width="20.88671875" style="2" hidden="1" customWidth="1"/>
    <col min="10" max="10" width="19.5546875" style="2" hidden="1" customWidth="1"/>
    <col min="11" max="13" width="0" style="2" hidden="1" customWidth="1"/>
    <col min="14" max="15" width="20.88671875" style="2" hidden="1" customWidth="1"/>
    <col min="16" max="16" width="19.5546875" style="2" hidden="1" customWidth="1"/>
    <col min="17" max="17" width="0" style="2" hidden="1" customWidth="1"/>
    <col min="18" max="19" width="20.88671875" style="2" hidden="1" customWidth="1"/>
    <col min="20" max="20" width="19.5546875" style="2" hidden="1" customWidth="1"/>
    <col min="21" max="16384" width="9.109375" style="2" hidden="1"/>
  </cols>
  <sheetData>
    <row r="1" spans="1:10" ht="42" customHeight="1" x14ac:dyDescent="0.3">
      <c r="A1" s="64" t="s">
        <v>70</v>
      </c>
      <c r="B1" s="64"/>
      <c r="C1" s="64"/>
      <c r="D1" s="64"/>
      <c r="E1" s="64"/>
      <c r="F1" s="64"/>
    </row>
    <row r="2" spans="1:10" ht="69.75" customHeight="1" x14ac:dyDescent="0.3">
      <c r="A2" s="65" t="s">
        <v>61</v>
      </c>
      <c r="B2" s="65"/>
      <c r="C2" s="65"/>
      <c r="D2" s="65"/>
      <c r="E2" s="65"/>
      <c r="F2" s="65"/>
    </row>
    <row r="3" spans="1:10" s="1" customFormat="1" ht="43.5" customHeight="1" x14ac:dyDescent="0.25">
      <c r="A3" s="8" t="s">
        <v>1</v>
      </c>
      <c r="B3" s="32"/>
      <c r="C3" s="66" t="str">
        <f>IFERROR(INDEX('Board Targets'!B3:B31,MATCH('SEAL Working Capital Adv Inv'!B3,'Board Targets'!A3:A31,0)),"[SELECT BOARD NUMBER]")</f>
        <v>[SELECT BOARD NUMBER]</v>
      </c>
      <c r="D3" s="66"/>
      <c r="E3" s="66"/>
      <c r="F3" s="66"/>
      <c r="G3" s="6"/>
      <c r="H3" s="6"/>
    </row>
    <row r="4" spans="1:10" s="1" customFormat="1" ht="28.2" customHeight="1" x14ac:dyDescent="0.3">
      <c r="A4" s="9" t="s">
        <v>15</v>
      </c>
      <c r="B4" s="71" t="s">
        <v>3</v>
      </c>
      <c r="C4" s="71"/>
      <c r="D4" s="71"/>
      <c r="E4" s="71"/>
      <c r="F4" s="71"/>
      <c r="G4" s="6"/>
      <c r="H4" s="6"/>
    </row>
    <row r="5" spans="1:10" s="1" customFormat="1" ht="16.5" customHeight="1" x14ac:dyDescent="0.3">
      <c r="A5" s="10" t="s">
        <v>2</v>
      </c>
      <c r="B5" s="70" t="s">
        <v>4</v>
      </c>
      <c r="C5" s="70"/>
      <c r="D5" s="70"/>
      <c r="E5" s="70"/>
      <c r="F5" s="70"/>
      <c r="G5" s="6"/>
      <c r="H5" s="6"/>
    </row>
    <row r="6" spans="1:10" s="1" customFormat="1" ht="16.5" customHeight="1" x14ac:dyDescent="0.3">
      <c r="A6" s="10" t="s">
        <v>16</v>
      </c>
      <c r="B6" s="69" t="str">
        <f>IFERROR(INDEX('Board Targets'!F3:F31,MATCH('SEAL Working Capital Adv Inv'!B3,'Board Targets'!A3:A31,0)),"[Contract Number]")</f>
        <v>[Contract Number]</v>
      </c>
      <c r="C6" s="69"/>
      <c r="D6" s="69"/>
      <c r="E6" s="69"/>
      <c r="F6" s="69"/>
      <c r="G6" s="6"/>
      <c r="H6" s="6"/>
    </row>
    <row r="7" spans="1:10" ht="31.5" customHeight="1" x14ac:dyDescent="0.3">
      <c r="A7" s="11" t="s">
        <v>5</v>
      </c>
      <c r="B7" s="70" t="s">
        <v>7</v>
      </c>
      <c r="C7" s="70"/>
      <c r="D7" s="70"/>
      <c r="E7" s="70"/>
      <c r="F7" s="70"/>
    </row>
    <row r="8" spans="1:10" ht="15.6" x14ac:dyDescent="0.3">
      <c r="A8" s="11" t="s">
        <v>10</v>
      </c>
      <c r="B8" s="70" t="s">
        <v>8</v>
      </c>
      <c r="C8" s="70"/>
      <c r="D8" s="70"/>
      <c r="E8" s="70"/>
      <c r="F8" s="70"/>
    </row>
    <row r="9" spans="1:10" ht="15.6" x14ac:dyDescent="0.3">
      <c r="A9" s="11" t="s">
        <v>6</v>
      </c>
      <c r="B9" s="70" t="s">
        <v>14</v>
      </c>
      <c r="C9" s="70"/>
      <c r="D9" s="70"/>
      <c r="E9" s="70"/>
      <c r="F9" s="70"/>
    </row>
    <row r="10" spans="1:10" ht="31.5" customHeight="1" x14ac:dyDescent="0.3">
      <c r="A10" s="11" t="s">
        <v>9</v>
      </c>
      <c r="B10" s="70" t="s">
        <v>11</v>
      </c>
      <c r="C10" s="70"/>
      <c r="D10" s="70"/>
      <c r="E10" s="70"/>
      <c r="F10" s="70"/>
      <c r="G10" s="7"/>
      <c r="H10" s="7"/>
      <c r="I10" s="7"/>
      <c r="J10" s="7"/>
    </row>
    <row r="11" spans="1:10" s="1" customFormat="1" ht="15.75" customHeight="1" x14ac:dyDescent="0.3">
      <c r="A11" s="12" t="s">
        <v>13</v>
      </c>
      <c r="B11" s="70" t="s">
        <v>12</v>
      </c>
      <c r="C11" s="70"/>
      <c r="D11" s="70"/>
      <c r="E11" s="70"/>
      <c r="F11" s="70"/>
      <c r="G11" s="7"/>
      <c r="H11" s="7"/>
      <c r="I11" s="7"/>
      <c r="J11" s="7"/>
    </row>
    <row r="12" spans="1:10" ht="48" customHeight="1" x14ac:dyDescent="0.3">
      <c r="A12" s="13" t="s">
        <v>0</v>
      </c>
      <c r="B12" s="63" t="s">
        <v>129</v>
      </c>
      <c r="C12" s="63"/>
      <c r="D12" s="63"/>
      <c r="E12" s="63"/>
      <c r="F12" s="63"/>
      <c r="G12" s="7"/>
      <c r="H12" s="7"/>
      <c r="I12" s="7"/>
      <c r="J12" s="7"/>
    </row>
    <row r="13" spans="1:10" s="3" customFormat="1" ht="80.25" customHeight="1" x14ac:dyDescent="0.3">
      <c r="A13" s="14" t="s">
        <v>17</v>
      </c>
      <c r="B13" s="14" t="s">
        <v>18</v>
      </c>
      <c r="C13" s="15" t="s">
        <v>24</v>
      </c>
      <c r="D13" s="15" t="s">
        <v>19</v>
      </c>
      <c r="E13" s="15" t="s">
        <v>22</v>
      </c>
      <c r="F13" s="15" t="s">
        <v>20</v>
      </c>
    </row>
    <row r="14" spans="1:10" s="4" customFormat="1" ht="35.4" customHeight="1" x14ac:dyDescent="0.3">
      <c r="A14" s="25" t="s">
        <v>21</v>
      </c>
      <c r="B14" s="26"/>
      <c r="C14" s="27">
        <v>145</v>
      </c>
      <c r="D14" s="28">
        <v>0.85</v>
      </c>
      <c r="E14" s="29">
        <f>IFERROR(IF($B$14&gt;INDEX('Board Targets'!$D$4:$D$31,MATCH('SEAL Working Capital Adv Inv'!$B$3,'Board Targets'!$A$4:$A$31,0)),"Exceeds Participant Target Number",IF((($B$14*$C$14)*$D$14)&gt;=INDEX('Board Targets'!E4:E31,MATCH('SEAL Working Capital Adv Inv'!B3,'Board Targets'!$A$4:$A$31,0)),INDEX('Board Targets'!$E$4:$E$31,MATCH('SEAL Working Capital Adv Inv'!$B$3,'Board Targets'!$A$4:$A$31,0)),($B$14*$C$14)*$D$14)),0)</f>
        <v>0</v>
      </c>
      <c r="F14" s="30">
        <f>E14</f>
        <v>0</v>
      </c>
      <c r="G14" s="5"/>
    </row>
    <row r="15" spans="1:10" s="4" customFormat="1" ht="20.100000000000001" customHeight="1" x14ac:dyDescent="0.25">
      <c r="A15" s="59" t="s">
        <v>62</v>
      </c>
      <c r="B15" s="59"/>
      <c r="C15" s="59"/>
      <c r="D15" s="59"/>
      <c r="E15" s="60"/>
      <c r="F15" s="16">
        <f>SUM(F14:F14)</f>
        <v>0</v>
      </c>
    </row>
    <row r="16" spans="1:10" x14ac:dyDescent="0.3"/>
    <row r="17" ht="13.8" hidden="1" customHeight="1" x14ac:dyDescent="0.3"/>
    <row r="18" ht="13.8" hidden="1" customHeight="1" x14ac:dyDescent="0.3"/>
    <row r="19" ht="13.8" hidden="1" customHeight="1" x14ac:dyDescent="0.3"/>
    <row r="20" ht="13.8" hidden="1" customHeight="1" x14ac:dyDescent="0.3"/>
    <row r="21" ht="13.8" hidden="1" customHeight="1" x14ac:dyDescent="0.3"/>
    <row r="22" ht="13.8" hidden="1" customHeight="1" x14ac:dyDescent="0.3"/>
    <row r="23" ht="13.8" hidden="1" customHeight="1" x14ac:dyDescent="0.3"/>
    <row r="24" ht="13.8" hidden="1" customHeight="1" x14ac:dyDescent="0.3"/>
    <row r="25" ht="13.8" hidden="1" customHeight="1" x14ac:dyDescent="0.3"/>
    <row r="26" ht="13.8" hidden="1" customHeight="1" x14ac:dyDescent="0.3"/>
    <row r="27" ht="13.8" hidden="1" customHeight="1" x14ac:dyDescent="0.3"/>
    <row r="28" ht="13.8" hidden="1" customHeight="1" x14ac:dyDescent="0.3"/>
    <row r="29" ht="13.8" hidden="1" customHeight="1" x14ac:dyDescent="0.3"/>
    <row r="30" ht="13.8" hidden="1" customHeight="1" x14ac:dyDescent="0.3"/>
    <row r="31" ht="13.8" hidden="1" customHeight="1" x14ac:dyDescent="0.3"/>
    <row r="32" ht="13.8" hidden="1" customHeight="1" x14ac:dyDescent="0.3"/>
    <row r="33" ht="13.8" hidden="1" customHeight="1" x14ac:dyDescent="0.3"/>
    <row r="34" ht="13.8" hidden="1" customHeight="1" x14ac:dyDescent="0.3"/>
    <row r="35" ht="13.8" hidden="1" customHeight="1" x14ac:dyDescent="0.3"/>
    <row r="36" ht="13.8" hidden="1" customHeight="1" x14ac:dyDescent="0.3"/>
    <row r="37" ht="13.8" hidden="1" customHeight="1" x14ac:dyDescent="0.3"/>
    <row r="38" ht="13.8" hidden="1" customHeight="1" x14ac:dyDescent="0.3"/>
    <row r="39" ht="13.8" hidden="1" customHeight="1" x14ac:dyDescent="0.3"/>
    <row r="40" ht="13.8" hidden="1" customHeight="1" x14ac:dyDescent="0.3"/>
  </sheetData>
  <sheetProtection algorithmName="SHA-512" hashValue="GRovqC0U6wOtN546UrbiR2dfjoymvBW/fQjAE0RF+jPYyMYTQY0KFFEU1RTPQg+lut4MvTHA6VmLwLP6FxtjXQ==" saltValue="BW1PbZTD82i9Ct8E+Liwbw==" spinCount="100000" sheet="1" objects="1" scenarios="1"/>
  <mergeCells count="14">
    <mergeCell ref="B12:F12"/>
    <mergeCell ref="A15:E15"/>
    <mergeCell ref="A16:F1048576"/>
    <mergeCell ref="B8:F8"/>
    <mergeCell ref="B9:F9"/>
    <mergeCell ref="B10:F10"/>
    <mergeCell ref="B11:F11"/>
    <mergeCell ref="B6:F6"/>
    <mergeCell ref="B7:F7"/>
    <mergeCell ref="A1:F1"/>
    <mergeCell ref="C3:F3"/>
    <mergeCell ref="A2:F2"/>
    <mergeCell ref="B4:F4"/>
    <mergeCell ref="B5:F5"/>
  </mergeCells>
  <conditionalFormatting sqref="E14:F14">
    <cfRule type="expression" dxfId="1" priority="4">
      <formula>E14="Exceeds Participant Target Number"</formula>
    </cfRule>
  </conditionalFormatting>
  <conditionalFormatting sqref="B14">
    <cfRule type="expression" dxfId="0" priority="1">
      <formula>E14="Exceeds Participant Target Number"</formula>
    </cfRule>
  </conditionalFormatting>
  <dataValidations xWindow="854" yWindow="422" count="21">
    <dataValidation allowBlank="1" showInputMessage="1" showErrorMessage="1" prompt="Replace this text with the name of the Workforce Development Board's contact person for the Summer Earn and Learn detailed invoice." sqref="A7" xr:uid="{00000000-0002-0000-0100-000000000000}"/>
    <dataValidation allowBlank="1" showInputMessage="1" showErrorMessage="1" prompt="Replace this text with the Workforce Development Board's street address." sqref="A8" xr:uid="{00000000-0002-0000-0100-000001000000}"/>
    <dataValidation allowBlank="1" showInputMessage="1" showErrorMessage="1" prompt="Replace this text with the city, state and ZIP code for the Workforce Development Board address." sqref="A9" xr:uid="{00000000-0002-0000-0100-000002000000}"/>
    <dataValidation allowBlank="1" showInputMessage="1" showErrorMessage="1" prompt="Replace this text with the email address for the Workforce Development Board's contact person for the Summer Earn and Learn detailed invoice." sqref="A10" xr:uid="{00000000-0002-0000-0100-000003000000}"/>
    <dataValidation allowBlank="1" showInputMessage="1" showErrorMessage="1" prompt="Replace this text with the phone number and fax number for the Workforce Development Board's contact person for the Summer Earn and Learn detailed invoice. " sqref="A11" xr:uid="{00000000-0002-0000-0100-000004000000}"/>
    <dataValidation allowBlank="1" showInputMessage="1" showErrorMessage="1" prompt="Invoice date" sqref="B4" xr:uid="{00000000-0002-0000-0100-000005000000}"/>
    <dataValidation allowBlank="1" showInputMessage="1" showErrorMessage="1" prompt="Invoice number" sqref="B5" xr:uid="{00000000-0002-0000-0100-000006000000}"/>
    <dataValidation allowBlank="1" showInputMessage="1" showErrorMessage="1" prompt="Contract number" sqref="B6" xr:uid="{00000000-0002-0000-0100-000007000000}"/>
    <dataValidation allowBlank="1" showInputMessage="1" showErrorMessage="1" prompt="Name of the Workforce Development Board's contact person for the invoice" sqref="B7" xr:uid="{00000000-0002-0000-0100-000008000000}"/>
    <dataValidation allowBlank="1" showInputMessage="1" showErrorMessage="1" prompt="Street address for the Workforce Development Board" sqref="B8" xr:uid="{00000000-0002-0000-0100-000009000000}"/>
    <dataValidation allowBlank="1" showInputMessage="1" showErrorMessage="1" prompt="City, state and ZIP code for the Workforce Development Board's address" sqref="B9" xr:uid="{00000000-0002-0000-0100-00000A000000}"/>
    <dataValidation allowBlank="1" showInputMessage="1" showErrorMessage="1" prompt="Email address for the Workforce Development Board's contact person for the invoice" sqref="B10" xr:uid="{00000000-0002-0000-0100-00000B000000}"/>
    <dataValidation allowBlank="1" showInputMessage="1" showErrorMessage="1" prompt="Phone number for the Workforce Development Board's contact person for the invoice" sqref="B11" xr:uid="{00000000-0002-0000-0100-00000C000000}"/>
    <dataValidation allowBlank="1" showInputMessage="1" showErrorMessage="1" prompt="Do not key in this cell.  Email invoices to the email address in this cell." sqref="B12" xr:uid="{00000000-0002-0000-0100-00000D000000}"/>
    <dataValidation allowBlank="1" showErrorMessage="1" sqref="A14" xr:uid="{00000000-0002-0000-0100-00000E000000}"/>
    <dataValidation allowBlank="1" showInputMessage="1" showErrorMessage="1" promptTitle="# of Participants to be served" prompt="Enter number of participants to be served per contract." sqref="B14" xr:uid="{00000000-0002-0000-0100-00000F000000}"/>
    <dataValidation type="whole" operator="equal" allowBlank="1" showErrorMessage="1" error="Please enter valid rate." sqref="C14" xr:uid="{00000000-0002-0000-0100-000010000000}">
      <formula1>145</formula1>
    </dataValidation>
    <dataValidation operator="equal" allowBlank="1" error="Please enter valid rate." sqref="E14" xr:uid="{00000000-0002-0000-0100-000011000000}"/>
    <dataValidation type="decimal" allowBlank="1" showInputMessage="1" showErrorMessage="1" error="The maximum working capital advance allowed is the amount in cell E14." prompt="This cell will automatically populate the maximum allowed for a working capital advance based on the formula in cell E14.  If there is a need for a lesser amount for working capital, you may enter an amount less than the amount in cell E14." sqref="F14" xr:uid="{00000000-0002-0000-0100-000012000000}">
      <formula1>0</formula1>
      <formula2>E14</formula2>
    </dataValidation>
    <dataValidation errorStyle="information" operator="equal" allowBlank="1" showInputMessage="1" prompt="Boards that require a working capital advance may request up to 85% of the total amount the Board would be paid for the Work Readiness Training deliverable for the Board's target number of students. " sqref="D14" xr:uid="{00000000-0002-0000-0100-000013000000}"/>
    <dataValidation allowBlank="1" showInputMessage="1" showErrorMessage="1" prompt="Total Sum of 85% Working Capital Advance Requested" sqref="F15" xr:uid="{00000000-0002-0000-0100-000014000000}"/>
  </dataValidations>
  <hyperlinks>
    <hyperlink ref="B12" r:id="rId1" display="payables.cder@twc.state.tx.us" xr:uid="{00000000-0004-0000-0100-000000000000}"/>
    <hyperlink ref="B12:F12" r:id="rId2" display="appo@twc.texas.gov" xr:uid="{00000000-0004-0000-0100-000001000000}"/>
  </hyperlinks>
  <printOptions horizontalCentered="1"/>
  <pageMargins left="0.5" right="0.25" top="0.5" bottom="0.5" header="0.3" footer="0.3"/>
  <pageSetup scale="99" fitToHeight="10" orientation="landscape" r:id="rId3"/>
  <headerFooter>
    <oddFooter>&amp;C&amp;8Page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xWindow="854" yWindow="422" count="1">
        <x14:dataValidation type="list" allowBlank="1" showInputMessage="1" showErrorMessage="1" prompt="Select board Number from List" xr:uid="{00000000-0002-0000-0100-000015000000}">
          <x14:formula1>
            <xm:f>'Board Targets'!$A$3:$A$31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33"/>
  <sheetViews>
    <sheetView workbookViewId="0">
      <selection activeCell="I4" sqref="I4"/>
    </sheetView>
  </sheetViews>
  <sheetFormatPr defaultRowHeight="13.2" x14ac:dyDescent="0.25"/>
  <cols>
    <col min="1" max="1" width="8.33203125" bestFit="1" customWidth="1"/>
    <col min="2" max="2" width="28.77734375" customWidth="1"/>
    <col min="3" max="3" width="12.109375" bestFit="1" customWidth="1"/>
    <col min="4" max="4" width="29" customWidth="1"/>
    <col min="5" max="5" width="16.6640625" style="17" bestFit="1" customWidth="1"/>
    <col min="6" max="6" width="14.88671875" bestFit="1" customWidth="1"/>
    <col min="8" max="8" width="8.33203125" bestFit="1" customWidth="1"/>
    <col min="9" max="9" width="28.77734375" customWidth="1"/>
    <col min="10" max="10" width="29" customWidth="1"/>
    <col min="11" max="11" width="16.6640625" style="17" bestFit="1" customWidth="1"/>
    <col min="12" max="12" width="14.88671875" bestFit="1" customWidth="1"/>
  </cols>
  <sheetData>
    <row r="1" spans="1:12" ht="13.8" customHeight="1" x14ac:dyDescent="0.25">
      <c r="A1" s="73" t="s">
        <v>69</v>
      </c>
      <c r="B1" s="74"/>
      <c r="C1" s="74"/>
      <c r="D1" s="74"/>
      <c r="E1" s="74"/>
      <c r="F1" s="75"/>
      <c r="H1" s="73" t="s">
        <v>69</v>
      </c>
      <c r="I1" s="74"/>
      <c r="J1" s="74"/>
      <c r="K1" s="74"/>
      <c r="L1" s="75"/>
    </row>
    <row r="2" spans="1:12" ht="41.4" x14ac:dyDescent="0.25">
      <c r="A2" s="21" t="s">
        <v>25</v>
      </c>
      <c r="B2" s="22" t="s">
        <v>26</v>
      </c>
      <c r="C2" s="38" t="s">
        <v>98</v>
      </c>
      <c r="D2" s="23" t="s">
        <v>27</v>
      </c>
      <c r="E2" s="24" t="s">
        <v>58</v>
      </c>
      <c r="F2" s="24" t="s">
        <v>59</v>
      </c>
      <c r="H2" s="21" t="s">
        <v>25</v>
      </c>
      <c r="I2" s="22" t="s">
        <v>26</v>
      </c>
      <c r="J2" s="23" t="s">
        <v>27</v>
      </c>
      <c r="K2" s="24" t="s">
        <v>58</v>
      </c>
      <c r="L2" s="24" t="s">
        <v>59</v>
      </c>
    </row>
    <row r="3" spans="1:12" ht="13.8" x14ac:dyDescent="0.25">
      <c r="A3" s="20"/>
      <c r="B3" s="18"/>
      <c r="C3" s="39"/>
      <c r="E3" s="19"/>
      <c r="F3" s="31"/>
      <c r="H3" s="20"/>
      <c r="I3" s="18"/>
      <c r="K3" s="19"/>
      <c r="L3" s="31"/>
    </row>
    <row r="4" spans="1:12" s="46" customFormat="1" ht="13.8" x14ac:dyDescent="0.25">
      <c r="A4" s="40">
        <v>1</v>
      </c>
      <c r="B4" s="41" t="s">
        <v>28</v>
      </c>
      <c r="C4" s="42" t="s">
        <v>71</v>
      </c>
      <c r="D4" s="43">
        <v>36</v>
      </c>
      <c r="E4" s="44">
        <v>5303</v>
      </c>
      <c r="F4" s="45" t="s">
        <v>100</v>
      </c>
      <c r="H4" s="40">
        <v>1</v>
      </c>
      <c r="I4" s="41" t="s">
        <v>60</v>
      </c>
      <c r="J4" s="43">
        <v>50</v>
      </c>
      <c r="K4" s="44">
        <f>J4*145*0.85</f>
        <v>6162.5</v>
      </c>
      <c r="L4" s="58" t="s">
        <v>128</v>
      </c>
    </row>
    <row r="5" spans="1:12" s="46" customFormat="1" ht="13.8" x14ac:dyDescent="0.25">
      <c r="A5" s="40">
        <v>2</v>
      </c>
      <c r="B5" s="41" t="s">
        <v>29</v>
      </c>
      <c r="C5" s="42" t="s">
        <v>72</v>
      </c>
      <c r="D5" s="43">
        <v>58</v>
      </c>
      <c r="E5" s="44">
        <v>5149.2302561038141</v>
      </c>
      <c r="F5" s="45" t="s">
        <v>101</v>
      </c>
      <c r="H5" s="48"/>
      <c r="I5" s="49"/>
      <c r="J5" s="50"/>
      <c r="K5" s="51"/>
      <c r="L5" s="52"/>
    </row>
    <row r="6" spans="1:12" s="46" customFormat="1" ht="13.8" x14ac:dyDescent="0.25">
      <c r="A6" s="40">
        <v>3</v>
      </c>
      <c r="B6" s="41" t="s">
        <v>30</v>
      </c>
      <c r="C6" s="42" t="s">
        <v>73</v>
      </c>
      <c r="D6" s="43">
        <v>22</v>
      </c>
      <c r="E6" s="44">
        <v>2946.8934486397688</v>
      </c>
      <c r="F6" s="45" t="s">
        <v>102</v>
      </c>
      <c r="K6" s="47"/>
    </row>
    <row r="7" spans="1:12" s="46" customFormat="1" ht="13.8" x14ac:dyDescent="0.25">
      <c r="A7" s="40">
        <v>4</v>
      </c>
      <c r="B7" s="41" t="s">
        <v>31</v>
      </c>
      <c r="C7" s="42" t="s">
        <v>74</v>
      </c>
      <c r="D7" s="43">
        <v>217</v>
      </c>
      <c r="E7" s="44">
        <v>37677.825796833538</v>
      </c>
      <c r="F7" s="45" t="s">
        <v>103</v>
      </c>
      <c r="K7" s="47"/>
    </row>
    <row r="8" spans="1:12" s="46" customFormat="1" ht="13.8" x14ac:dyDescent="0.25">
      <c r="A8" s="40">
        <v>5</v>
      </c>
      <c r="B8" s="41" t="s">
        <v>32</v>
      </c>
      <c r="C8" s="42" t="s">
        <v>75</v>
      </c>
      <c r="D8" s="43">
        <v>161</v>
      </c>
      <c r="E8" s="44">
        <v>22237.254459295196</v>
      </c>
      <c r="F8" s="45" t="s">
        <v>104</v>
      </c>
      <c r="K8" s="47"/>
    </row>
    <row r="9" spans="1:12" s="46" customFormat="1" ht="13.8" x14ac:dyDescent="0.25">
      <c r="A9" s="40">
        <v>6</v>
      </c>
      <c r="B9" s="41" t="s">
        <v>33</v>
      </c>
      <c r="C9" s="42" t="s">
        <v>76</v>
      </c>
      <c r="D9" s="43">
        <v>153</v>
      </c>
      <c r="E9" s="44">
        <v>31897.210285292735</v>
      </c>
      <c r="F9" s="45" t="s">
        <v>105</v>
      </c>
      <c r="K9" s="47"/>
    </row>
    <row r="10" spans="1:12" s="46" customFormat="1" ht="13.8" x14ac:dyDescent="0.25">
      <c r="A10" s="40">
        <v>7</v>
      </c>
      <c r="B10" s="41" t="s">
        <v>34</v>
      </c>
      <c r="C10" s="42" t="s">
        <v>127</v>
      </c>
      <c r="D10" s="43">
        <v>34</v>
      </c>
      <c r="E10" s="44">
        <v>4554.3896617507999</v>
      </c>
      <c r="F10" s="45" t="s">
        <v>99</v>
      </c>
      <c r="K10" s="47"/>
    </row>
    <row r="11" spans="1:12" s="46" customFormat="1" ht="13.8" x14ac:dyDescent="0.25">
      <c r="A11" s="40">
        <v>8</v>
      </c>
      <c r="B11" s="41" t="s">
        <v>35</v>
      </c>
      <c r="C11" s="42" t="s">
        <v>77</v>
      </c>
      <c r="D11" s="43">
        <v>78</v>
      </c>
      <c r="E11" s="44">
        <v>12385.583368578689</v>
      </c>
      <c r="F11" s="45" t="s">
        <v>106</v>
      </c>
      <c r="K11" s="47"/>
    </row>
    <row r="12" spans="1:12" s="46" customFormat="1" ht="13.8" x14ac:dyDescent="0.25">
      <c r="A12" s="40">
        <v>9</v>
      </c>
      <c r="B12" s="41" t="s">
        <v>36</v>
      </c>
      <c r="C12" s="42" t="s">
        <v>78</v>
      </c>
      <c r="D12" s="43">
        <v>34</v>
      </c>
      <c r="E12" s="44">
        <v>4295.1834563221755</v>
      </c>
      <c r="F12" s="45" t="s">
        <v>107</v>
      </c>
      <c r="K12" s="47"/>
    </row>
    <row r="13" spans="1:12" s="46" customFormat="1" ht="13.8" x14ac:dyDescent="0.25">
      <c r="A13" s="40">
        <v>10</v>
      </c>
      <c r="B13" s="41" t="s">
        <v>37</v>
      </c>
      <c r="C13" s="42" t="s">
        <v>79</v>
      </c>
      <c r="D13" s="43">
        <v>85</v>
      </c>
      <c r="E13" s="44">
        <v>10029.485037579685</v>
      </c>
      <c r="F13" s="45" t="s">
        <v>108</v>
      </c>
      <c r="K13" s="47"/>
    </row>
    <row r="14" spans="1:12" s="46" customFormat="1" ht="13.8" x14ac:dyDescent="0.25">
      <c r="A14" s="40">
        <v>11</v>
      </c>
      <c r="B14" s="41" t="s">
        <v>38</v>
      </c>
      <c r="C14" s="42" t="s">
        <v>80</v>
      </c>
      <c r="D14" s="43">
        <v>50</v>
      </c>
      <c r="E14" s="44">
        <v>3942.2653063789285</v>
      </c>
      <c r="F14" s="45" t="s">
        <v>109</v>
      </c>
      <c r="K14" s="47"/>
    </row>
    <row r="15" spans="1:12" s="46" customFormat="1" ht="13.8" x14ac:dyDescent="0.25">
      <c r="A15" s="40">
        <v>12</v>
      </c>
      <c r="B15" s="41" t="s">
        <v>39</v>
      </c>
      <c r="C15" s="42" t="s">
        <v>81</v>
      </c>
      <c r="D15" s="43">
        <v>21</v>
      </c>
      <c r="E15" s="44">
        <v>2130.1518805662245</v>
      </c>
      <c r="F15" s="45" t="s">
        <v>110</v>
      </c>
      <c r="K15" s="47"/>
    </row>
    <row r="16" spans="1:12" s="46" customFormat="1" ht="13.8" x14ac:dyDescent="0.25">
      <c r="A16" s="40">
        <v>13</v>
      </c>
      <c r="B16" s="41" t="s">
        <v>40</v>
      </c>
      <c r="C16" s="42" t="s">
        <v>82</v>
      </c>
      <c r="D16" s="43">
        <v>32</v>
      </c>
      <c r="E16" s="44">
        <v>5106.2659819526734</v>
      </c>
      <c r="F16" s="45" t="s">
        <v>111</v>
      </c>
      <c r="K16" s="47"/>
    </row>
    <row r="17" spans="1:11" s="46" customFormat="1" ht="13.8" x14ac:dyDescent="0.25">
      <c r="A17" s="40">
        <v>14</v>
      </c>
      <c r="B17" s="41" t="s">
        <v>41</v>
      </c>
      <c r="C17" s="42" t="s">
        <v>83</v>
      </c>
      <c r="D17" s="43">
        <v>88</v>
      </c>
      <c r="E17" s="44">
        <v>14143.330520256308</v>
      </c>
      <c r="F17" s="45" t="s">
        <v>112</v>
      </c>
      <c r="K17" s="47"/>
    </row>
    <row r="18" spans="1:11" s="46" customFormat="1" ht="13.8" x14ac:dyDescent="0.25">
      <c r="A18" s="40">
        <v>15</v>
      </c>
      <c r="B18" s="41" t="s">
        <v>42</v>
      </c>
      <c r="C18" s="42" t="s">
        <v>84</v>
      </c>
      <c r="D18" s="43">
        <v>112</v>
      </c>
      <c r="E18" s="44">
        <v>12727.311305349551</v>
      </c>
      <c r="F18" s="45" t="s">
        <v>113</v>
      </c>
      <c r="K18" s="47"/>
    </row>
    <row r="19" spans="1:11" s="46" customFormat="1" ht="13.8" x14ac:dyDescent="0.25">
      <c r="A19" s="40">
        <v>16</v>
      </c>
      <c r="B19" s="41" t="s">
        <v>43</v>
      </c>
      <c r="C19" s="42" t="s">
        <v>85</v>
      </c>
      <c r="D19" s="43">
        <v>38</v>
      </c>
      <c r="E19" s="44">
        <v>4349.1758154945346</v>
      </c>
      <c r="F19" s="45" t="s">
        <v>114</v>
      </c>
      <c r="K19" s="47"/>
    </row>
    <row r="20" spans="1:11" s="46" customFormat="1" ht="13.8" x14ac:dyDescent="0.25">
      <c r="A20" s="40">
        <v>17</v>
      </c>
      <c r="B20" s="41" t="s">
        <v>44</v>
      </c>
      <c r="C20" s="42" t="s">
        <v>86</v>
      </c>
      <c r="D20" s="43">
        <v>51</v>
      </c>
      <c r="E20" s="44">
        <v>4912.5856659063093</v>
      </c>
      <c r="F20" s="45" t="s">
        <v>115</v>
      </c>
      <c r="K20" s="47"/>
    </row>
    <row r="21" spans="1:11" s="46" customFormat="1" ht="13.8" x14ac:dyDescent="0.25">
      <c r="A21" s="40">
        <v>18</v>
      </c>
      <c r="B21" s="41" t="s">
        <v>45</v>
      </c>
      <c r="C21" s="42" t="s">
        <v>87</v>
      </c>
      <c r="D21" s="43">
        <v>49</v>
      </c>
      <c r="E21" s="44">
        <v>5117.9120513466105</v>
      </c>
      <c r="F21" s="45" t="s">
        <v>116</v>
      </c>
      <c r="K21" s="47"/>
    </row>
    <row r="22" spans="1:11" s="46" customFormat="1" ht="13.8" x14ac:dyDescent="0.25">
      <c r="A22" s="40">
        <v>19</v>
      </c>
      <c r="B22" s="41" t="s">
        <v>46</v>
      </c>
      <c r="C22" s="42" t="s">
        <v>88</v>
      </c>
      <c r="D22" s="43">
        <v>27</v>
      </c>
      <c r="E22" s="44">
        <v>2395.9202441054408</v>
      </c>
      <c r="F22" s="45" t="s">
        <v>117</v>
      </c>
      <c r="K22" s="47"/>
    </row>
    <row r="23" spans="1:11" s="46" customFormat="1" ht="13.8" x14ac:dyDescent="0.25">
      <c r="A23" s="40">
        <v>20</v>
      </c>
      <c r="B23" s="41" t="s">
        <v>47</v>
      </c>
      <c r="C23" s="42" t="s">
        <v>89</v>
      </c>
      <c r="D23" s="43">
        <v>256</v>
      </c>
      <c r="E23" s="44">
        <v>37892.098985974735</v>
      </c>
      <c r="F23" s="45" t="s">
        <v>118</v>
      </c>
      <c r="K23" s="47"/>
    </row>
    <row r="24" spans="1:11" s="46" customFormat="1" ht="13.8" x14ac:dyDescent="0.25">
      <c r="A24" s="40">
        <v>21</v>
      </c>
      <c r="B24" s="41" t="s">
        <v>48</v>
      </c>
      <c r="C24" s="42" t="s">
        <v>90</v>
      </c>
      <c r="D24" s="43">
        <v>38</v>
      </c>
      <c r="E24" s="44">
        <v>4066.5647588528773</v>
      </c>
      <c r="F24" s="45" t="s">
        <v>119</v>
      </c>
      <c r="K24" s="47"/>
    </row>
    <row r="25" spans="1:11" s="46" customFormat="1" ht="13.8" x14ac:dyDescent="0.25">
      <c r="A25" s="40">
        <v>22</v>
      </c>
      <c r="B25" s="41" t="s">
        <v>49</v>
      </c>
      <c r="C25" s="42" t="s">
        <v>91</v>
      </c>
      <c r="D25" s="43">
        <v>65</v>
      </c>
      <c r="E25" s="44">
        <v>6714.1355062632929</v>
      </c>
      <c r="F25" s="45" t="s">
        <v>120</v>
      </c>
      <c r="K25" s="47"/>
    </row>
    <row r="26" spans="1:11" s="46" customFormat="1" ht="13.8" x14ac:dyDescent="0.25">
      <c r="A26" s="40">
        <v>23</v>
      </c>
      <c r="B26" s="41" t="s">
        <v>50</v>
      </c>
      <c r="C26" s="42" t="s">
        <v>92</v>
      </c>
      <c r="D26" s="43">
        <v>135</v>
      </c>
      <c r="E26" s="44">
        <v>13714.211384606573</v>
      </c>
      <c r="F26" s="45" t="s">
        <v>121</v>
      </c>
      <c r="K26" s="47"/>
    </row>
    <row r="27" spans="1:11" s="46" customFormat="1" ht="13.8" x14ac:dyDescent="0.25">
      <c r="A27" s="40">
        <v>24</v>
      </c>
      <c r="B27" s="41" t="s">
        <v>51</v>
      </c>
      <c r="C27" s="42" t="s">
        <v>93</v>
      </c>
      <c r="D27" s="43">
        <v>40</v>
      </c>
      <c r="E27" s="44">
        <v>6001.2238565405478</v>
      </c>
      <c r="F27" s="45" t="s">
        <v>122</v>
      </c>
      <c r="K27" s="47"/>
    </row>
    <row r="28" spans="1:11" s="46" customFormat="1" ht="13.8" x14ac:dyDescent="0.25">
      <c r="A28" s="40">
        <v>25</v>
      </c>
      <c r="B28" s="41" t="s">
        <v>52</v>
      </c>
      <c r="C28" s="42" t="s">
        <v>94</v>
      </c>
      <c r="D28" s="43">
        <v>24</v>
      </c>
      <c r="E28" s="44">
        <v>2611.4305253197499</v>
      </c>
      <c r="F28" s="45" t="s">
        <v>123</v>
      </c>
      <c r="K28" s="47"/>
    </row>
    <row r="29" spans="1:11" s="46" customFormat="1" ht="13.8" x14ac:dyDescent="0.25">
      <c r="A29" s="40">
        <v>26</v>
      </c>
      <c r="B29" s="41" t="s">
        <v>53</v>
      </c>
      <c r="C29" s="42" t="s">
        <v>95</v>
      </c>
      <c r="D29" s="43">
        <v>50</v>
      </c>
      <c r="E29" s="44">
        <v>10765.750390173856</v>
      </c>
      <c r="F29" s="45" t="s">
        <v>124</v>
      </c>
      <c r="K29" s="47"/>
    </row>
    <row r="30" spans="1:11" s="46" customFormat="1" ht="13.8" x14ac:dyDescent="0.25">
      <c r="A30" s="40">
        <v>27</v>
      </c>
      <c r="B30" s="41" t="s">
        <v>54</v>
      </c>
      <c r="C30" s="42" t="s">
        <v>96</v>
      </c>
      <c r="D30" s="43">
        <v>21</v>
      </c>
      <c r="E30" s="44">
        <v>2309.0959049312933</v>
      </c>
      <c r="F30" s="45" t="s">
        <v>125</v>
      </c>
      <c r="K30" s="47"/>
    </row>
    <row r="31" spans="1:11" s="46" customFormat="1" ht="13.8" x14ac:dyDescent="0.25">
      <c r="A31" s="40">
        <v>28</v>
      </c>
      <c r="B31" s="41" t="s">
        <v>55</v>
      </c>
      <c r="C31" s="42" t="s">
        <v>97</v>
      </c>
      <c r="D31" s="43">
        <v>525</v>
      </c>
      <c r="E31" s="44">
        <v>75593.514145584064</v>
      </c>
      <c r="F31" s="45" t="s">
        <v>126</v>
      </c>
      <c r="K31" s="47"/>
    </row>
    <row r="32" spans="1:11" s="46" customFormat="1" ht="13.8" x14ac:dyDescent="0.25">
      <c r="A32" s="53" t="s">
        <v>56</v>
      </c>
      <c r="B32" s="54" t="s">
        <v>57</v>
      </c>
      <c r="C32" s="55"/>
      <c r="D32" s="56">
        <f>SUM(D4:D31)</f>
        <v>2500</v>
      </c>
      <c r="E32" s="57">
        <f>SUM(E4:E31)</f>
        <v>350969</v>
      </c>
      <c r="F32" s="52"/>
      <c r="K32" s="47"/>
    </row>
    <row r="33" spans="5:11" s="46" customFormat="1" x14ac:dyDescent="0.25">
      <c r="E33" s="47"/>
      <c r="K33" s="47"/>
    </row>
  </sheetData>
  <mergeCells count="2">
    <mergeCell ref="A1:F1"/>
    <mergeCell ref="H1:L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Publication xmlns="6bfde61a-94c1-42db-b4d1-79e5b3c6adc0">false</VerifiedPublication>
    <CheckedOut xmlns="6bfde61a-94c1-42db-b4d1-79e5b3c6adc0" xsi:nil="true"/>
    <Assignedto xmlns="6bfde61a-94c1-42db-b4d1-79e5b3c6adc0">
      <UserInfo>
        <DisplayName/>
        <AccountId xsi:nil="true"/>
        <AccountType/>
      </UserInfo>
    </Assignedto>
    <Comments xmlns="6bfde61a-94c1-42db-b4d1-79e5b3c6adc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1984A3BD07E438BCF27F0A0E4CC59" ma:contentTypeVersion="13" ma:contentTypeDescription="Create a new document." ma:contentTypeScope="" ma:versionID="265dead1bfbad51d14c2a4053aa7a3d7">
  <xsd:schema xmlns:xsd="http://www.w3.org/2001/XMLSchema" xmlns:xs="http://www.w3.org/2001/XMLSchema" xmlns:p="http://schemas.microsoft.com/office/2006/metadata/properties" xmlns:ns2="6bfde61a-94c1-42db-b4d1-79e5b3c6adc0" xmlns:ns3="58825e9e-cc90-40c0-979d-f08666619410" xmlns:ns4="041c5daf-9d3a-4e9a-b660-f4ef0b4e5805" targetNamespace="http://schemas.microsoft.com/office/2006/metadata/properties" ma:root="true" ma:fieldsID="7686e2ea3d1ac681ac86c17c46d3f047" ns2:_="" ns3:_="" ns4:_="">
    <xsd:import namespace="6bfde61a-94c1-42db-b4d1-79e5b3c6adc0"/>
    <xsd:import namespace="58825e9e-cc90-40c0-979d-f08666619410"/>
    <xsd:import namespace="041c5daf-9d3a-4e9a-b660-f4ef0b4e5805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Assignedto" minOccurs="0"/>
                <xsd:element ref="ns2:CheckedOut" minOccurs="0"/>
                <xsd:element ref="ns2:VerifiedPublica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e61a-94c1-42db-b4d1-79e5b3c6adc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Revision Desc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Out" ma:index="12" nillable="true" ma:displayName="Checked Out" ma:format="Dropdown" ma:internalName="CheckedOut">
      <xsd:simpleType>
        <xsd:restriction base="dms:Text">
          <xsd:maxLength value="255"/>
        </xsd:restriction>
      </xsd:simpleType>
    </xsd:element>
    <xsd:element name="VerifiedPublication" ma:index="13" nillable="true" ma:displayName="Verified Publication" ma:default="0" ma:description="Verified Publication" ma:format="Dropdown" ma:internalName="VerifiedPublication">
      <xsd:simpleType>
        <xsd:restriction base="dms:Boolea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5e9e-cc90-40c0-979d-f08666619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5daf-9d3a-4e9a-b660-f4ef0b4e580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DD9604-F75D-477A-823A-EC92BDDEF5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5CCB8D-2A9E-467C-A5F1-148605FE727F}">
  <ds:schemaRefs>
    <ds:schemaRef ds:uri="http://schemas.microsoft.com/office/2006/documentManagement/types"/>
    <ds:schemaRef ds:uri="e610c68c-0b30-4bb3-ab0b-28de68377a9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0D78E3F-11D5-4FDC-ACD9-B029495B8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Sample Invoice</vt:lpstr>
      <vt:lpstr>SEAL Working Capital Adv Inv</vt:lpstr>
      <vt:lpstr>'Sample Invoice'!ColumnTitleBillingDetail</vt:lpstr>
      <vt:lpstr>ColumnTitleBillingDetail</vt:lpstr>
      <vt:lpstr>'Sample Invoice'!Print_Area</vt:lpstr>
      <vt:lpstr>'SEAL Working Capital Adv Inv'!Print_Area</vt:lpstr>
      <vt:lpstr>'Sample Invoice'!Print_Titles</vt:lpstr>
      <vt:lpstr>'SEAL Working Capital Adv Inv'!Print_Titles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Summer Earn and Learn Working Capital Advance Invoice</dc:title>
  <dc:subject>vocational rehabilitation, summer earn and learn</dc:subject>
  <dc:creator>TWC Finance</dc:creator>
  <cp:keywords>vocational rehabilitation, summer earn and learn</cp:keywords>
  <cp:lastModifiedBy>Hargrove,Lauren</cp:lastModifiedBy>
  <cp:lastPrinted>2021-01-21T16:22:27Z</cp:lastPrinted>
  <dcterms:created xsi:type="dcterms:W3CDTF">2017-08-21T18:45:10Z</dcterms:created>
  <dcterms:modified xsi:type="dcterms:W3CDTF">2022-10-27T19:56:03Z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0x0101000891984A3BD07E438BCF27F0A0E4CC59</vt:lpwstr>
  </property>
</Properties>
</file>